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forderungen" state="visible" r:id="rId4"/>
    <sheet sheetId="2" name="Beispiel" state="visible" r:id="rId5"/>
    <sheet sheetId="3" name="Anleitung" state="visible" r:id="rId6"/>
  </sheets>
  <definedNames>
    <definedName name="_xlnm.Print_Area" localSheetId="0">'Anforderungen'!$A1:$G88</definedName>
    <definedName name="_xlnm.Print_Titles" localSheetId="0">'Anforderungen'!$8:$8</definedName>
    <definedName name="_xlnm.Print_Area" localSheetId="1">'Beispiel'!$A1:$G88</definedName>
    <definedName name="_xlnm.Print_Titles" localSheetId="1">'Beispiel'!$8:$8</definedName>
  </definedNames>
  <calcPr calcId="171027" fullCalcOnLoad="1"/>
</workbook>
</file>

<file path=xl/sharedStrings.xml><?xml version="1.0" encoding="utf-8"?>
<sst xmlns="http://schemas.openxmlformats.org/spreadsheetml/2006/main" count="238" uniqueCount="151">
  <si>
    <t>Lastenheft: Anforderungsliste</t>
  </si>
  <si>
    <t>Rechts die Bereiche mit Kürzel festlegen, links je Zeile eine Anforderung eintragen. Die ID entsteht aus Kürzel und laufender Nummer, rechts zählt das Blatt die Anforderungen je Bereich und Priorität.</t>
  </si>
  <si>
    <t>Weiß: hier eintragen</t>
  </si>
  <si>
    <t>Grau: wird berechnet</t>
  </si>
  <si>
    <t>Projekt</t>
  </si>
  <si>
    <t>Version</t>
  </si>
  <si>
    <t>Auftraggeber</t>
  </si>
  <si>
    <t>Stand</t>
  </si>
  <si>
    <t>Bereiche und Zähler</t>
  </si>
  <si>
    <t>ID</t>
  </si>
  <si>
    <t>Bereich</t>
  </si>
  <si>
    <t>Anforderung (was, nicht wie)</t>
  </si>
  <si>
    <t>Priorität</t>
  </si>
  <si>
    <t>Begründung / Nutzen</t>
  </si>
  <si>
    <t>Abnahmekriterium</t>
  </si>
  <si>
    <t>Status</t>
  </si>
  <si>
    <t>Kürzel</t>
  </si>
  <si>
    <t>Muss</t>
  </si>
  <si>
    <t>Soll</t>
  </si>
  <si>
    <t>Kann</t>
  </si>
  <si>
    <t>Gesamt</t>
  </si>
  <si>
    <t>Allgemein</t>
  </si>
  <si>
    <t>ALG</t>
  </si>
  <si>
    <t>Funktionen</t>
  </si>
  <si>
    <t>FKT</t>
  </si>
  <si>
    <t>Daten und Übernahme</t>
  </si>
  <si>
    <t>DAT</t>
  </si>
  <si>
    <t>Schnittstellen</t>
  </si>
  <si>
    <t>SST</t>
  </si>
  <si>
    <t>Bedienung</t>
  </si>
  <si>
    <t>BED</t>
  </si>
  <si>
    <t>Leistung und Verfügbarkeit</t>
  </si>
  <si>
    <t>LEI</t>
  </si>
  <si>
    <t>Sicherheit und Datenschutz</t>
  </si>
  <si>
    <t>SID</t>
  </si>
  <si>
    <t>Betrieb und Support</t>
  </si>
  <si>
    <t>BET</t>
  </si>
  <si>
    <t>Einführung und Schulung</t>
  </si>
  <si>
    <t>EIN</t>
  </si>
  <si>
    <t>Ohne Bereich</t>
  </si>
  <si>
    <t>Alle Anforderungen</t>
  </si>
  <si>
    <t>Gestrichen (zählen oben nicht mit)</t>
  </si>
  <si>
    <t>Bereiche und Kürzel frei ändern. Tipp: „Funktionen“ nach Ihren Abläufen aufteilen, etwa Projekte, Zeiterfassung, Rechnungen (siehe Blatt „Beispiel“). Ein geändertes Kürzel ändert auch die IDs.</t>
  </si>
  <si>
    <t>Lastenheft: Anforderungsliste (ausgefülltes Beispiel)</t>
  </si>
  <si>
    <t>Einführung einer Projekt- und Abrechnungssoftware</t>
  </si>
  <si>
    <t>1.0</t>
  </si>
  <si>
    <t>Bauer KG, Ingenieurbüro, Fulda</t>
  </si>
  <si>
    <t>Projekte</t>
  </si>
  <si>
    <t>Projekte mit Teilprojekten und den Leistungsphasen 1 bis 9 der HOAI anlegen und gliedern</t>
  </si>
  <si>
    <t>Honorar und Controlling laufen bei uns nach Leistungsphasen.</t>
  </si>
  <si>
    <t>Testprojekt mit LPH 1 bis 9 angelegt, Stunden je Phase auswertbar</t>
  </si>
  <si>
    <t>abgestimmt</t>
  </si>
  <si>
    <t>PRJ</t>
  </si>
  <si>
    <t>Budget je Leistungsphase in Stunden und Euro hinterlegen, Hinweis bei 80 % Verbrauch</t>
  </si>
  <si>
    <t>Überschreitungen fallen heute erst bei der Schlussrechnung auf.</t>
  </si>
  <si>
    <t>Bei 80 % Verbrauch erhält die Projektleitung einen Hinweis</t>
  </si>
  <si>
    <t>Zeiterfassung</t>
  </si>
  <si>
    <t>ZE</t>
  </si>
  <si>
    <t>Vorlagen für wiederkehrende Projektarten (Neubau, Sanierung, Gutachten)</t>
  </si>
  <si>
    <t>Neue Projekte sollen gleich gegliedert starten.</t>
  </si>
  <si>
    <t>Neues Projekt aus einer Vorlage angelegt, Gliederung vollständig</t>
  </si>
  <si>
    <t>Abrechnung</t>
  </si>
  <si>
    <t>AB</t>
  </si>
  <si>
    <t>Terminpläne aus MS Project übernehmen</t>
  </si>
  <si>
    <t>Nur zwei Projektleiter nutzen MS Project, Aufwand lohnt nicht.</t>
  </si>
  <si>
    <t>gestrichen</t>
  </si>
  <si>
    <t>Kunden und Kontakte</t>
  </si>
  <si>
    <t>KD</t>
  </si>
  <si>
    <t>Projektzeiten am PC und im Browser des Smartphones erfassen, nachträglich bis 7 Tage</t>
  </si>
  <si>
    <t>Die Bauleitung bucht vor Ort, nicht erst im Büro.</t>
  </si>
  <si>
    <t>Drei Testpersonen buchen eine Woche lang, auch auf iOS und Android</t>
  </si>
  <si>
    <t>Auswertungen</t>
  </si>
  <si>
    <t>AW</t>
  </si>
  <si>
    <t>Arbeitszeit mit Beginn, Ende und Pausen erfassen, getrennt von den Projektzeiten</t>
  </si>
  <si>
    <t>Pflicht zur Erfassung der Arbeitszeit, heute in Excel.</t>
  </si>
  <si>
    <t>Monatsübersicht der Arbeitszeit je Person mit Saldo vorhanden</t>
  </si>
  <si>
    <t>Projektleitung gibt die Monatszeiten ihres Projekts vor der Abrechnung frei</t>
  </si>
  <si>
    <t>Fehlbuchungen sollen vor der Rechnung auffallen.</t>
  </si>
  <si>
    <t>Nicht freigegebene Zeiten erscheinen nicht in der Rechnung</t>
  </si>
  <si>
    <t>Rechte und Rollen</t>
  </si>
  <si>
    <t>RR</t>
  </si>
  <si>
    <t>Abschlags- und Schlussrechnungen nach Leistungsphasen aus den Projektdaten erstellen</t>
  </si>
  <si>
    <t>Größter Zeitaufwand der Verwaltung, heute in Word.</t>
  </si>
  <si>
    <t>Testprojekt: zwei Abschläge und Schlussrechnung mit Abzug der Abschläge korrekt</t>
  </si>
  <si>
    <t>Datenschutz und Sicherheit</t>
  </si>
  <si>
    <t>DS</t>
  </si>
  <si>
    <t>Abrechnung nach Aufwand mit Stundensätzen je Mitarbeitergruppe</t>
  </si>
  <si>
    <t>Gutachten und Besondere Leistungen rechnen wir nach Stunden ab.</t>
  </si>
  <si>
    <t>Rechnung mit drei Stundensätzen stimmt mit der Kontrollrechnung</t>
  </si>
  <si>
    <t>BS</t>
  </si>
  <si>
    <t>E-Rechnungen als XRechnung und ZUGFeRD ausgeben</t>
  </si>
  <si>
    <t>Öffentliche Auftraggeber verlangen XRechnung.</t>
  </si>
  <si>
    <t>Testrechnung besteht die Prüfung mit einem XRechnung-Validator</t>
  </si>
  <si>
    <t>Einführung</t>
  </si>
  <si>
    <t>EF</t>
  </si>
  <si>
    <t>Rechnungsausgang im DATEV-Format an die Steuerberatung übergeben</t>
  </si>
  <si>
    <t>Die Buchhaltung macht unsere Steuerberatung.</t>
  </si>
  <si>
    <t>Steuerbüro liest einen Monatsexport ohne Nacharbeit ein</t>
  </si>
  <si>
    <t>offen</t>
  </si>
  <si>
    <t>Kunden, Ansprechpartner und Projekte verknüpfen; Kontakte aus Excel importieren</t>
  </si>
  <si>
    <t>Kontakte liegen heute verteilt in Outlook und Excel.</t>
  </si>
  <si>
    <t>400 Kunden aus der Excel-Liste übernommen, Dubletten gemeldet</t>
  </si>
  <si>
    <t>Soll-Ist-Vergleich je Projekt und Leistungsphase: Stunden, Kosten, Honorar</t>
  </si>
  <si>
    <t>Projekte sollen während der Laufzeit gesteuert werden.</t>
  </si>
  <si>
    <t>Auswertung eines Testprojekts stimmt mit der Kontrollrechnung</t>
  </si>
  <si>
    <t>Auslastung je Person und Monat aus geplanten und gebuchten Stunden</t>
  </si>
  <si>
    <t>Hilft bei der Zusage neuer Aufträge.</t>
  </si>
  <si>
    <t>Monatsauswertung liegt für alle Personen vor</t>
  </si>
  <si>
    <t>zurückgestellt</t>
  </si>
  <si>
    <t>Alle Listen und Auswertungen nach Excel exportieren</t>
  </si>
  <si>
    <t>Sonderauswertungen für Geschäftsführung und Bank.</t>
  </si>
  <si>
    <t>Projektliste und Soll-Ist-Vergleich öffnen sich in Excel</t>
  </si>
  <si>
    <t>Rollen: Geschäftsführung sieht alles, Projektleitung eigene Projekte, Mitarbeitende eigene Zeiten</t>
  </si>
  <si>
    <t>Gehälter und Stundensätze sind vertraulich.</t>
  </si>
  <si>
    <t>Testkonto je Rolle sieht nur die freigegebenen Daten</t>
  </si>
  <si>
    <t>Datenverarbeitung in der EU, Vertrag zur Auftragsverarbeitung nach Art. 28 DSGVO</t>
  </si>
  <si>
    <t>Personenbezogene Daten von Beschäftigten und Kunden.</t>
  </si>
  <si>
    <t>AV-Vertrag unterschrieben, Standorte der Rechenzentren benannt</t>
  </si>
  <si>
    <t>Betrieb als Cloud-Lösung im Browser, Datensicherung durch den Anbieter</t>
  </si>
  <si>
    <t>Wir haben keinen eigenen Server und keine IT-Abteilung.</t>
  </si>
  <si>
    <t>Sicherungskonzept des Anbieters liegt schriftlich vor</t>
  </si>
  <si>
    <t>Support auf Deutsch per Telefon und E-Mail zu Bürozeiten</t>
  </si>
  <si>
    <t>Die Nutzer sind keine IT-Fachleute.</t>
  </si>
  <si>
    <t>Erreichbarkeit und Ansprechpartner im Vertrag festgehalten</t>
  </si>
  <si>
    <t>Im Beispiel sind die Funktionen nach den Abläufen der Bauer KG aufgeteilt: Projekte, Zeiterfassung, Abrechnung. So sieht ein Anbieter sofort, was je Ablauf gebraucht wird.</t>
  </si>
  <si>
    <t>Übernahme von rund 120 laufenden Projekten und 400 Kunden aus Excel</t>
  </si>
  <si>
    <t>Laufende Projekte werden im neuen System weiter abgerechnet.</t>
  </si>
  <si>
    <t>Stichprobe von 10 Projekten nach der Übernahme vollständig</t>
  </si>
  <si>
    <t>Schulung online: Projektleitungen einen halben Tag, Mitarbeitende zwei Stunden</t>
  </si>
  <si>
    <t>Die Einführung läuft neben dem Tagesgeschäft.</t>
  </si>
  <si>
    <t>Schulungen durchgeführt, Unterlagen liegen vor</t>
  </si>
  <si>
    <t>So nutzen Sie die Anforderungsliste</t>
  </si>
  <si>
    <t>Die Liste sammelt alle Anforderungen eines Lastenhefts an einem Ort. Sie gehört als Anhang zum Lastenheft oder ersetzt dessen Kapitel 5, wenn viele Anforderungen zusammenkommen.</t>
  </si>
  <si>
    <t>Ausfüllen</t>
  </si>
  <si>
    <t>1. Oben Projekt, Auftraggeber, Version und Stand eintragen.</t>
  </si>
  <si>
    <t>2. Rechts die Bereiche festlegen, jeweils mit einem kurzen Kürzel (z. B. Projekte = PRJ). Die vorgegebenen Bereiche sind ein Vorschlag. Funktionen am besten nach Ihren Abläufen aufteilen.</t>
  </si>
  <si>
    <t>3. Je Zeile eine Anforderung: Bereich auswählen, beschreiben, was gebraucht wird (nicht wie), Priorität wählen, kurz begründen und ein Abnahmekriterium festlegen.</t>
  </si>
  <si>
    <t>4. Den Status pflegen: offen, abgestimmt, zurückgestellt oder gestrichen. Gestrichene Zeilen werden grau und zählen nicht mehr mit.</t>
  </si>
  <si>
    <t>So rechnet das Blatt</t>
  </si>
  <si>
    <t>ID = Kürzel des Bereichs und laufende Nummer innerhalb des Bereichs, z. B. PRJ-01. Ohne Kürzel nimmt das Blatt die ersten drei Buchstaben des Bereichs, ohne Bereich ein A.</t>
  </si>
  <si>
    <t>Die Zähler rechts zählen je Bereich die Anforderungen mit Muss, Soll und Kann, ohne gestrichene.</t>
  </si>
  <si>
    <t>Wichtig: Die ID hängt von der Reihenfolge der Zeilen ab. Sobald das Lastenheft an Anbieter geht, die IDs festschreiben: Spalte A kopieren und über „Inhalte einfügen &gt; Werte“ an derselben Stelle einfügen. Danach Zeilen nur noch unten anfügen.</t>
  </si>
  <si>
    <t>Gut zu wissen</t>
  </si>
  <si>
    <t>Ein gutes Abnahmekriterium ist prüfbar: „Testrechnung besteht die Prüfung mit einem XRechnung-Validator“ statt „E-Rechnung funktioniert“.</t>
  </si>
  <si>
    <t>Muss-Anforderungen sparsam vergeben. Was Muss ist, schließt jeden Anbieter aus, der es nicht kann.</t>
  </si>
  <si>
    <t>Für den Vergleich mehrerer Angebote rechts neben „Status“ je Anbieter eine Spalte anfügen und „erfüllt / teilweise / nicht erfüllt“ eintragen.</t>
  </si>
  <si>
    <t>Mehr Vorlagen und Erklärungen</t>
  </si>
  <si>
    <t>Erklärung und Beispiel zu dieser Vorlage: www.teamspace.de/vorlagen/lastenheft/</t>
  </si>
  <si>
    <t>Alle kostenlosen Vorlagen: www.teamspace.de/vorlagen/</t>
  </si>
  <si>
    <t>Projekte, Zeiten und Abrechnung in einem System: www.teamspace.de/projektmanagement/</t>
  </si>
  <si>
    <t>Stand Oktober 2026. Die Vorlage wurde sorgfältig erstellt, ersetzt aber keine Rechts- oder Steuerberatung. Angaben ohne Gewähr. Frei verwendbar und anpassbar, auch im Unternehmen. Herausgeber: 5 POINT AG, Rheinstraße 40-42, 64283 Darmstadt.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</si>
</sst>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2" x14ac:knownFonts="1">
    <font>
      <color theme="1"/>
      <family val="2"/>
      <scheme val="minor"/>
      <sz val="11"/>
      <name val="Calibri"/>
    </font>
    <font>
      <b/>
      <color rgb="FF0B1220"/>
      <sz val="18"/>
      <name val="Calibri"/>
    </font>
    <font>
      <color rgb="FF4B5563"/>
      <sz val="10"/>
      <name val="Calibri"/>
    </font>
    <font>
      <color rgb="FF4B5563"/>
      <sz val="8"/>
      <name val="Calibri"/>
    </font>
    <font>
      <b/>
      <color rgb="FF4B5563"/>
      <sz val="9"/>
      <name val="Calibri"/>
    </font>
    <font>
      <color rgb="FF0B1220"/>
      <sz val="10"/>
      <name val="Calibri"/>
    </font>
    <font>
      <b/>
      <color rgb="FF1B338B"/>
      <sz val="10"/>
      <name val="Calibri"/>
    </font>
    <font>
      <color rgb="FF1F2937"/>
      <sz val="10"/>
      <name val="Calibri"/>
    </font>
    <font>
      <b/>
      <color rgb="FF1C2F6F"/>
      <sz val="10"/>
      <name val="Calibri"/>
    </font>
    <font>
      <i/>
      <color rgb="FF4B5563"/>
      <sz val="9"/>
      <name val="Calibri"/>
    </font>
    <font>
      <b/>
      <color rgb="FF1B338B"/>
      <sz val="12"/>
      <name val="Calibri"/>
    </font>
    <font>
      <u/>
      <color rgb="FF1F48D8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vertical="bottom"/>
    </xf>
    <xf numFmtId="0" fontId="6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" fontId="8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4">
    <dxf>
      <font>
        <color rgb="FF9CA3AF"/>
        <strike/>
      </font>
    </dxf>
    <dxf>
      <font>
        <b/>
        <color rgb="FF1B338B"/>
      </font>
    </dxf>
    <dxf>
      <font>
        <color rgb="FF9CA3AF"/>
        <strike/>
      </font>
    </dxf>
    <dxf>
      <font>
        <b/>
        <color rgb="FF1B338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eamspace.de/vorlagen/lastenheft/" TargetMode="External"/><Relationship Id="rId2" Type="http://schemas.openxmlformats.org/officeDocument/2006/relationships/hyperlink" Target="https://www.teamspace.de/vorlagen/" TargetMode="External"/><Relationship Id="rId3" Type="http://schemas.openxmlformats.org/officeDocument/2006/relationships/hyperlink" Target="https://www.teamspace.de/projektmanageme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667F3"/>
    <pageSetUpPr fitToPage="1"/>
  </sheetPr>
  <dimension ref="A1:N88"/>
  <sheetViews>
    <sheetView workbookViewId="0" showGridLines="0">
      <pane ySplit="8" topLeftCell="A9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18" customWidth="1"/>
    <col min="3" max="3" width="44" customWidth="1"/>
    <col min="5" max="5" width="30" customWidth="1"/>
    <col min="6" max="6" width="34" customWidth="1"/>
    <col min="7" max="7" width="14" customWidth="1"/>
    <col min="8" max="8" width="3" customWidth="1"/>
    <col min="9" max="9" width="24" customWidth="1"/>
    <col min="10" max="10" width="8" customWidth="1"/>
    <col min="11" max="13" width="7" customWidth="1"/>
    <col min="14" max="14" width="8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5" x14ac:dyDescent="0.25">
      <c r="A5" s="5" t="s">
        <v>4</v>
      </c>
      <c r="B5" s="6"/>
      <c r="C5" s="6"/>
      <c r="D5" s="5" t="s">
        <v>5</v>
      </c>
      <c r="E5" s="7"/>
    </row>
    <row r="6" ht="20" customHeight="1" spans="1:5" x14ac:dyDescent="0.25">
      <c r="A6" s="5" t="s">
        <v>6</v>
      </c>
      <c r="B6" s="6"/>
      <c r="C6" s="6"/>
      <c r="D6" s="5" t="s">
        <v>7</v>
      </c>
      <c r="E6" s="8"/>
    </row>
    <row r="7" spans="9:9" x14ac:dyDescent="0.25">
      <c r="I7" s="9" t="s">
        <v>8</v>
      </c>
    </row>
    <row r="8" ht="30" customHeight="1" spans="1:14" x14ac:dyDescent="0.2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15</v>
      </c>
      <c r="I8" s="10" t="s">
        <v>10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</row>
    <row r="9" ht="26" customHeight="1" spans="1:14" x14ac:dyDescent="0.25">
      <c r="A9" s="11">
        <f>IF(C9="","",IF(B9="","A",IF(IFERROR(VLOOKUP(B9,$I$9:$J$22,2,FALSE)&amp;"","")="",UPPER(LEFT(B9,3)),IFERROR(VLOOKUP(B9,$I$9:$J$22,2,FALSE)&amp;"","")))&amp;"-"&amp;RIGHT("0"&amp;IF(B9="",COUNTIFS($B$9:B9,"",$C$9:C9,"&lt;&gt;"),COUNTIFS($B$9:B9,B9,$C$9:C9,"&lt;&gt;")),2))</f>
      </c>
      <c r="B9" s="12"/>
      <c r="C9" s="12"/>
      <c r="D9" s="13"/>
      <c r="E9" s="12"/>
      <c r="F9" s="12"/>
      <c r="G9" s="14"/>
      <c r="I9" s="6" t="s">
        <v>21</v>
      </c>
      <c r="J9" s="15" t="s">
        <v>22</v>
      </c>
      <c r="K9" s="16">
        <f>IF($I9="","",COUNTIFS($B$9:$B$88,$I9,$D$9:$D$88,"Muss",$G$9:$G$88,"&lt;&gt;gestrichen"))</f>
      </c>
      <c r="L9" s="16">
        <f>IF($I9="","",COUNTIFS($B$9:$B$88,$I9,$D$9:$D$88,"Soll",$G$9:$G$88,"&lt;&gt;gestrichen"))</f>
      </c>
      <c r="M9" s="16">
        <f>IF($I9="","",COUNTIFS($B$9:$B$88,$I9,$D$9:$D$88,"Kann",$G$9:$G$88,"&lt;&gt;gestrichen"))</f>
      </c>
      <c r="N9" s="16">
        <f>IF($I9="","",SUM(K9:M9))</f>
      </c>
    </row>
    <row r="10" ht="26" customHeight="1" spans="1:14" x14ac:dyDescent="0.25">
      <c r="A10" s="11">
        <f>IF(C10="","",IF(B10="","A",IF(IFERROR(VLOOKUP(B10,$I$9:$J$22,2,FALSE)&amp;"","")="",UPPER(LEFT(B10,3)),IFERROR(VLOOKUP(B10,$I$9:$J$22,2,FALSE)&amp;"","")))&amp;"-"&amp;RIGHT("0"&amp;IF(B10="",COUNTIFS($B$9:B10,"",$C$9:C10,"&lt;&gt;"),COUNTIFS($B$9:B10,B10,$C$9:C10,"&lt;&gt;")),2))</f>
      </c>
      <c r="B10" s="12"/>
      <c r="C10" s="12"/>
      <c r="D10" s="13"/>
      <c r="E10" s="12"/>
      <c r="F10" s="12"/>
      <c r="G10" s="14"/>
      <c r="I10" s="6" t="s">
        <v>23</v>
      </c>
      <c r="J10" s="15" t="s">
        <v>24</v>
      </c>
      <c r="K10" s="16">
        <f>IF($I10="","",COUNTIFS($B$9:$B$88,$I10,$D$9:$D$88,"Muss",$G$9:$G$88,"&lt;&gt;gestrichen"))</f>
      </c>
      <c r="L10" s="16">
        <f>IF($I10="","",COUNTIFS($B$9:$B$88,$I10,$D$9:$D$88,"Soll",$G$9:$G$88,"&lt;&gt;gestrichen"))</f>
      </c>
      <c r="M10" s="16">
        <f>IF($I10="","",COUNTIFS($B$9:$B$88,$I10,$D$9:$D$88,"Kann",$G$9:$G$88,"&lt;&gt;gestrichen"))</f>
      </c>
      <c r="N10" s="16">
        <f>IF($I10="","",SUM(K10:M10))</f>
      </c>
    </row>
    <row r="11" ht="26" customHeight="1" spans="1:14" x14ac:dyDescent="0.25">
      <c r="A11" s="11">
        <f>IF(C11="","",IF(B11="","A",IF(IFERROR(VLOOKUP(B11,$I$9:$J$22,2,FALSE)&amp;"","")="",UPPER(LEFT(B11,3)),IFERROR(VLOOKUP(B11,$I$9:$J$22,2,FALSE)&amp;"","")))&amp;"-"&amp;RIGHT("0"&amp;IF(B11="",COUNTIFS($B$9:B11,"",$C$9:C11,"&lt;&gt;"),COUNTIFS($B$9:B11,B11,$C$9:C11,"&lt;&gt;")),2))</f>
      </c>
      <c r="B11" s="12"/>
      <c r="C11" s="12"/>
      <c r="D11" s="13"/>
      <c r="E11" s="12"/>
      <c r="F11" s="12"/>
      <c r="G11" s="14"/>
      <c r="I11" s="6" t="s">
        <v>25</v>
      </c>
      <c r="J11" s="15" t="s">
        <v>26</v>
      </c>
      <c r="K11" s="16">
        <f>IF($I11="","",COUNTIFS($B$9:$B$88,$I11,$D$9:$D$88,"Muss",$G$9:$G$88,"&lt;&gt;gestrichen"))</f>
      </c>
      <c r="L11" s="16">
        <f>IF($I11="","",COUNTIFS($B$9:$B$88,$I11,$D$9:$D$88,"Soll",$G$9:$G$88,"&lt;&gt;gestrichen"))</f>
      </c>
      <c r="M11" s="16">
        <f>IF($I11="","",COUNTIFS($B$9:$B$88,$I11,$D$9:$D$88,"Kann",$G$9:$G$88,"&lt;&gt;gestrichen"))</f>
      </c>
      <c r="N11" s="16">
        <f>IF($I11="","",SUM(K11:M11))</f>
      </c>
    </row>
    <row r="12" ht="26" customHeight="1" spans="1:14" x14ac:dyDescent="0.25">
      <c r="A12" s="11">
        <f>IF(C12="","",IF(B12="","A",IF(IFERROR(VLOOKUP(B12,$I$9:$J$22,2,FALSE)&amp;"","")="",UPPER(LEFT(B12,3)),IFERROR(VLOOKUP(B12,$I$9:$J$22,2,FALSE)&amp;"","")))&amp;"-"&amp;RIGHT("0"&amp;IF(B12="",COUNTIFS($B$9:B12,"",$C$9:C12,"&lt;&gt;"),COUNTIFS($B$9:B12,B12,$C$9:C12,"&lt;&gt;")),2))</f>
      </c>
      <c r="B12" s="12"/>
      <c r="C12" s="12"/>
      <c r="D12" s="13"/>
      <c r="E12" s="12"/>
      <c r="F12" s="12"/>
      <c r="G12" s="14"/>
      <c r="I12" s="6" t="s">
        <v>27</v>
      </c>
      <c r="J12" s="15" t="s">
        <v>28</v>
      </c>
      <c r="K12" s="16">
        <f>IF($I12="","",COUNTIFS($B$9:$B$88,$I12,$D$9:$D$88,"Muss",$G$9:$G$88,"&lt;&gt;gestrichen"))</f>
      </c>
      <c r="L12" s="16">
        <f>IF($I12="","",COUNTIFS($B$9:$B$88,$I12,$D$9:$D$88,"Soll",$G$9:$G$88,"&lt;&gt;gestrichen"))</f>
      </c>
      <c r="M12" s="16">
        <f>IF($I12="","",COUNTIFS($B$9:$B$88,$I12,$D$9:$D$88,"Kann",$G$9:$G$88,"&lt;&gt;gestrichen"))</f>
      </c>
      <c r="N12" s="16">
        <f>IF($I12="","",SUM(K12:M12))</f>
      </c>
    </row>
    <row r="13" ht="26" customHeight="1" spans="1:14" x14ac:dyDescent="0.25">
      <c r="A13" s="11">
        <f>IF(C13="","",IF(B13="","A",IF(IFERROR(VLOOKUP(B13,$I$9:$J$22,2,FALSE)&amp;"","")="",UPPER(LEFT(B13,3)),IFERROR(VLOOKUP(B13,$I$9:$J$22,2,FALSE)&amp;"","")))&amp;"-"&amp;RIGHT("0"&amp;IF(B13="",COUNTIFS($B$9:B13,"",$C$9:C13,"&lt;&gt;"),COUNTIFS($B$9:B13,B13,$C$9:C13,"&lt;&gt;")),2))</f>
      </c>
      <c r="B13" s="12"/>
      <c r="C13" s="12"/>
      <c r="D13" s="13"/>
      <c r="E13" s="12"/>
      <c r="F13" s="12"/>
      <c r="G13" s="14"/>
      <c r="I13" s="6" t="s">
        <v>29</v>
      </c>
      <c r="J13" s="15" t="s">
        <v>30</v>
      </c>
      <c r="K13" s="16">
        <f>IF($I13="","",COUNTIFS($B$9:$B$88,$I13,$D$9:$D$88,"Muss",$G$9:$G$88,"&lt;&gt;gestrichen"))</f>
      </c>
      <c r="L13" s="16">
        <f>IF($I13="","",COUNTIFS($B$9:$B$88,$I13,$D$9:$D$88,"Soll",$G$9:$G$88,"&lt;&gt;gestrichen"))</f>
      </c>
      <c r="M13" s="16">
        <f>IF($I13="","",COUNTIFS($B$9:$B$88,$I13,$D$9:$D$88,"Kann",$G$9:$G$88,"&lt;&gt;gestrichen"))</f>
      </c>
      <c r="N13" s="16">
        <f>IF($I13="","",SUM(K13:M13))</f>
      </c>
    </row>
    <row r="14" ht="26" customHeight="1" spans="1:14" x14ac:dyDescent="0.25">
      <c r="A14" s="11">
        <f>IF(C14="","",IF(B14="","A",IF(IFERROR(VLOOKUP(B14,$I$9:$J$22,2,FALSE)&amp;"","")="",UPPER(LEFT(B14,3)),IFERROR(VLOOKUP(B14,$I$9:$J$22,2,FALSE)&amp;"","")))&amp;"-"&amp;RIGHT("0"&amp;IF(B14="",COUNTIFS($B$9:B14,"",$C$9:C14,"&lt;&gt;"),COUNTIFS($B$9:B14,B14,$C$9:C14,"&lt;&gt;")),2))</f>
      </c>
      <c r="B14" s="12"/>
      <c r="C14" s="12"/>
      <c r="D14" s="13"/>
      <c r="E14" s="12"/>
      <c r="F14" s="12"/>
      <c r="G14" s="14"/>
      <c r="I14" s="6" t="s">
        <v>31</v>
      </c>
      <c r="J14" s="15" t="s">
        <v>32</v>
      </c>
      <c r="K14" s="16">
        <f>IF($I14="","",COUNTIFS($B$9:$B$88,$I14,$D$9:$D$88,"Muss",$G$9:$G$88,"&lt;&gt;gestrichen"))</f>
      </c>
      <c r="L14" s="16">
        <f>IF($I14="","",COUNTIFS($B$9:$B$88,$I14,$D$9:$D$88,"Soll",$G$9:$G$88,"&lt;&gt;gestrichen"))</f>
      </c>
      <c r="M14" s="16">
        <f>IF($I14="","",COUNTIFS($B$9:$B$88,$I14,$D$9:$D$88,"Kann",$G$9:$G$88,"&lt;&gt;gestrichen"))</f>
      </c>
      <c r="N14" s="16">
        <f>IF($I14="","",SUM(K14:M14))</f>
      </c>
    </row>
    <row r="15" ht="26" customHeight="1" spans="1:14" x14ac:dyDescent="0.25">
      <c r="A15" s="11">
        <f>IF(C15="","",IF(B15="","A",IF(IFERROR(VLOOKUP(B15,$I$9:$J$22,2,FALSE)&amp;"","")="",UPPER(LEFT(B15,3)),IFERROR(VLOOKUP(B15,$I$9:$J$22,2,FALSE)&amp;"","")))&amp;"-"&amp;RIGHT("0"&amp;IF(B15="",COUNTIFS($B$9:B15,"",$C$9:C15,"&lt;&gt;"),COUNTIFS($B$9:B15,B15,$C$9:C15,"&lt;&gt;")),2))</f>
      </c>
      <c r="B15" s="12"/>
      <c r="C15" s="12"/>
      <c r="D15" s="13"/>
      <c r="E15" s="12"/>
      <c r="F15" s="12"/>
      <c r="G15" s="14"/>
      <c r="I15" s="6" t="s">
        <v>33</v>
      </c>
      <c r="J15" s="15" t="s">
        <v>34</v>
      </c>
      <c r="K15" s="16">
        <f>IF($I15="","",COUNTIFS($B$9:$B$88,$I15,$D$9:$D$88,"Muss",$G$9:$G$88,"&lt;&gt;gestrichen"))</f>
      </c>
      <c r="L15" s="16">
        <f>IF($I15="","",COUNTIFS($B$9:$B$88,$I15,$D$9:$D$88,"Soll",$G$9:$G$88,"&lt;&gt;gestrichen"))</f>
      </c>
      <c r="M15" s="16">
        <f>IF($I15="","",COUNTIFS($B$9:$B$88,$I15,$D$9:$D$88,"Kann",$G$9:$G$88,"&lt;&gt;gestrichen"))</f>
      </c>
      <c r="N15" s="16">
        <f>IF($I15="","",SUM(K15:M15))</f>
      </c>
    </row>
    <row r="16" ht="26" customHeight="1" spans="1:14" x14ac:dyDescent="0.25">
      <c r="A16" s="11">
        <f>IF(C16="","",IF(B16="","A",IF(IFERROR(VLOOKUP(B16,$I$9:$J$22,2,FALSE)&amp;"","")="",UPPER(LEFT(B16,3)),IFERROR(VLOOKUP(B16,$I$9:$J$22,2,FALSE)&amp;"","")))&amp;"-"&amp;RIGHT("0"&amp;IF(B16="",COUNTIFS($B$9:B16,"",$C$9:C16,"&lt;&gt;"),COUNTIFS($B$9:B16,B16,$C$9:C16,"&lt;&gt;")),2))</f>
      </c>
      <c r="B16" s="12"/>
      <c r="C16" s="12"/>
      <c r="D16" s="13"/>
      <c r="E16" s="12"/>
      <c r="F16" s="12"/>
      <c r="G16" s="14"/>
      <c r="I16" s="6" t="s">
        <v>35</v>
      </c>
      <c r="J16" s="15" t="s">
        <v>36</v>
      </c>
      <c r="K16" s="16">
        <f>IF($I16="","",COUNTIFS($B$9:$B$88,$I16,$D$9:$D$88,"Muss",$G$9:$G$88,"&lt;&gt;gestrichen"))</f>
      </c>
      <c r="L16" s="16">
        <f>IF($I16="","",COUNTIFS($B$9:$B$88,$I16,$D$9:$D$88,"Soll",$G$9:$G$88,"&lt;&gt;gestrichen"))</f>
      </c>
      <c r="M16" s="16">
        <f>IF($I16="","",COUNTIFS($B$9:$B$88,$I16,$D$9:$D$88,"Kann",$G$9:$G$88,"&lt;&gt;gestrichen"))</f>
      </c>
      <c r="N16" s="16">
        <f>IF($I16="","",SUM(K16:M16))</f>
      </c>
    </row>
    <row r="17" ht="26" customHeight="1" spans="1:14" x14ac:dyDescent="0.25">
      <c r="A17" s="11">
        <f>IF(C17="","",IF(B17="","A",IF(IFERROR(VLOOKUP(B17,$I$9:$J$22,2,FALSE)&amp;"","")="",UPPER(LEFT(B17,3)),IFERROR(VLOOKUP(B17,$I$9:$J$22,2,FALSE)&amp;"","")))&amp;"-"&amp;RIGHT("0"&amp;IF(B17="",COUNTIFS($B$9:B17,"",$C$9:C17,"&lt;&gt;"),COUNTIFS($B$9:B17,B17,$C$9:C17,"&lt;&gt;")),2))</f>
      </c>
      <c r="B17" s="12"/>
      <c r="C17" s="12"/>
      <c r="D17" s="13"/>
      <c r="E17" s="12"/>
      <c r="F17" s="12"/>
      <c r="G17" s="14"/>
      <c r="I17" s="6" t="s">
        <v>37</v>
      </c>
      <c r="J17" s="15" t="s">
        <v>38</v>
      </c>
      <c r="K17" s="16">
        <f>IF($I17="","",COUNTIFS($B$9:$B$88,$I17,$D$9:$D$88,"Muss",$G$9:$G$88,"&lt;&gt;gestrichen"))</f>
      </c>
      <c r="L17" s="16">
        <f>IF($I17="","",COUNTIFS($B$9:$B$88,$I17,$D$9:$D$88,"Soll",$G$9:$G$88,"&lt;&gt;gestrichen"))</f>
      </c>
      <c r="M17" s="16">
        <f>IF($I17="","",COUNTIFS($B$9:$B$88,$I17,$D$9:$D$88,"Kann",$G$9:$G$88,"&lt;&gt;gestrichen"))</f>
      </c>
      <c r="N17" s="16">
        <f>IF($I17="","",SUM(K17:M17))</f>
      </c>
    </row>
    <row r="18" ht="26" customHeight="1" spans="1:14" x14ac:dyDescent="0.25">
      <c r="A18" s="11">
        <f>IF(C18="","",IF(B18="","A",IF(IFERROR(VLOOKUP(B18,$I$9:$J$22,2,FALSE)&amp;"","")="",UPPER(LEFT(B18,3)),IFERROR(VLOOKUP(B18,$I$9:$J$22,2,FALSE)&amp;"","")))&amp;"-"&amp;RIGHT("0"&amp;IF(B18="",COUNTIFS($B$9:B18,"",$C$9:C18,"&lt;&gt;"),COUNTIFS($B$9:B18,B18,$C$9:C18,"&lt;&gt;")),2))</f>
      </c>
      <c r="B18" s="12"/>
      <c r="C18" s="12"/>
      <c r="D18" s="13"/>
      <c r="E18" s="12"/>
      <c r="F18" s="12"/>
      <c r="G18" s="14"/>
      <c r="I18" s="6"/>
      <c r="J18" s="15"/>
      <c r="K18" s="16">
        <f>IF($I18="","",COUNTIFS($B$9:$B$88,$I18,$D$9:$D$88,"Muss",$G$9:$G$88,"&lt;&gt;gestrichen"))</f>
      </c>
      <c r="L18" s="16">
        <f>IF($I18="","",COUNTIFS($B$9:$B$88,$I18,$D$9:$D$88,"Soll",$G$9:$G$88,"&lt;&gt;gestrichen"))</f>
      </c>
      <c r="M18" s="16">
        <f>IF($I18="","",COUNTIFS($B$9:$B$88,$I18,$D$9:$D$88,"Kann",$G$9:$G$88,"&lt;&gt;gestrichen"))</f>
      </c>
      <c r="N18" s="16">
        <f>IF($I18="","",SUM(K18:M18))</f>
      </c>
    </row>
    <row r="19" ht="26" customHeight="1" spans="1:14" x14ac:dyDescent="0.25">
      <c r="A19" s="11">
        <f>IF(C19="","",IF(B19="","A",IF(IFERROR(VLOOKUP(B19,$I$9:$J$22,2,FALSE)&amp;"","")="",UPPER(LEFT(B19,3)),IFERROR(VLOOKUP(B19,$I$9:$J$22,2,FALSE)&amp;"","")))&amp;"-"&amp;RIGHT("0"&amp;IF(B19="",COUNTIFS($B$9:B19,"",$C$9:C19,"&lt;&gt;"),COUNTIFS($B$9:B19,B19,$C$9:C19,"&lt;&gt;")),2))</f>
      </c>
      <c r="B19" s="12"/>
      <c r="C19" s="12"/>
      <c r="D19" s="13"/>
      <c r="E19" s="12"/>
      <c r="F19" s="12"/>
      <c r="G19" s="14"/>
      <c r="I19" s="6"/>
      <c r="J19" s="15"/>
      <c r="K19" s="16">
        <f>IF($I19="","",COUNTIFS($B$9:$B$88,$I19,$D$9:$D$88,"Muss",$G$9:$G$88,"&lt;&gt;gestrichen"))</f>
      </c>
      <c r="L19" s="16">
        <f>IF($I19="","",COUNTIFS($B$9:$B$88,$I19,$D$9:$D$88,"Soll",$G$9:$G$88,"&lt;&gt;gestrichen"))</f>
      </c>
      <c r="M19" s="16">
        <f>IF($I19="","",COUNTIFS($B$9:$B$88,$I19,$D$9:$D$88,"Kann",$G$9:$G$88,"&lt;&gt;gestrichen"))</f>
      </c>
      <c r="N19" s="16">
        <f>IF($I19="","",SUM(K19:M19))</f>
      </c>
    </row>
    <row r="20" ht="26" customHeight="1" spans="1:14" x14ac:dyDescent="0.25">
      <c r="A20" s="11">
        <f>IF(C20="","",IF(B20="","A",IF(IFERROR(VLOOKUP(B20,$I$9:$J$22,2,FALSE)&amp;"","")="",UPPER(LEFT(B20,3)),IFERROR(VLOOKUP(B20,$I$9:$J$22,2,FALSE)&amp;"","")))&amp;"-"&amp;RIGHT("0"&amp;IF(B20="",COUNTIFS($B$9:B20,"",$C$9:C20,"&lt;&gt;"),COUNTIFS($B$9:B20,B20,$C$9:C20,"&lt;&gt;")),2))</f>
      </c>
      <c r="B20" s="12"/>
      <c r="C20" s="12"/>
      <c r="D20" s="13"/>
      <c r="E20" s="12"/>
      <c r="F20" s="12"/>
      <c r="G20" s="14"/>
      <c r="I20" s="6"/>
      <c r="J20" s="15"/>
      <c r="K20" s="16">
        <f>IF($I20="","",COUNTIFS($B$9:$B$88,$I20,$D$9:$D$88,"Muss",$G$9:$G$88,"&lt;&gt;gestrichen"))</f>
      </c>
      <c r="L20" s="16">
        <f>IF($I20="","",COUNTIFS($B$9:$B$88,$I20,$D$9:$D$88,"Soll",$G$9:$G$88,"&lt;&gt;gestrichen"))</f>
      </c>
      <c r="M20" s="16">
        <f>IF($I20="","",COUNTIFS($B$9:$B$88,$I20,$D$9:$D$88,"Kann",$G$9:$G$88,"&lt;&gt;gestrichen"))</f>
      </c>
      <c r="N20" s="16">
        <f>IF($I20="","",SUM(K20:M20))</f>
      </c>
    </row>
    <row r="21" ht="26" customHeight="1" spans="1:14" x14ac:dyDescent="0.25">
      <c r="A21" s="11">
        <f>IF(C21="","",IF(B21="","A",IF(IFERROR(VLOOKUP(B21,$I$9:$J$22,2,FALSE)&amp;"","")="",UPPER(LEFT(B21,3)),IFERROR(VLOOKUP(B21,$I$9:$J$22,2,FALSE)&amp;"","")))&amp;"-"&amp;RIGHT("0"&amp;IF(B21="",COUNTIFS($B$9:B21,"",$C$9:C21,"&lt;&gt;"),COUNTIFS($B$9:B21,B21,$C$9:C21,"&lt;&gt;")),2))</f>
      </c>
      <c r="B21" s="12"/>
      <c r="C21" s="12"/>
      <c r="D21" s="13"/>
      <c r="E21" s="12"/>
      <c r="F21" s="12"/>
      <c r="G21" s="14"/>
      <c r="I21" s="6"/>
      <c r="J21" s="15"/>
      <c r="K21" s="16">
        <f>IF($I21="","",COUNTIFS($B$9:$B$88,$I21,$D$9:$D$88,"Muss",$G$9:$G$88,"&lt;&gt;gestrichen"))</f>
      </c>
      <c r="L21" s="16">
        <f>IF($I21="","",COUNTIFS($B$9:$B$88,$I21,$D$9:$D$88,"Soll",$G$9:$G$88,"&lt;&gt;gestrichen"))</f>
      </c>
      <c r="M21" s="16">
        <f>IF($I21="","",COUNTIFS($B$9:$B$88,$I21,$D$9:$D$88,"Kann",$G$9:$G$88,"&lt;&gt;gestrichen"))</f>
      </c>
      <c r="N21" s="16">
        <f>IF($I21="","",SUM(K21:M21))</f>
      </c>
    </row>
    <row r="22" ht="26" customHeight="1" spans="1:14" x14ac:dyDescent="0.25">
      <c r="A22" s="11">
        <f>IF(C22="","",IF(B22="","A",IF(IFERROR(VLOOKUP(B22,$I$9:$J$22,2,FALSE)&amp;"","")="",UPPER(LEFT(B22,3)),IFERROR(VLOOKUP(B22,$I$9:$J$22,2,FALSE)&amp;"","")))&amp;"-"&amp;RIGHT("0"&amp;IF(B22="",COUNTIFS($B$9:B22,"",$C$9:C22,"&lt;&gt;"),COUNTIFS($B$9:B22,B22,$C$9:C22,"&lt;&gt;")),2))</f>
      </c>
      <c r="B22" s="12"/>
      <c r="C22" s="12"/>
      <c r="D22" s="13"/>
      <c r="E22" s="12"/>
      <c r="F22" s="12"/>
      <c r="G22" s="14"/>
      <c r="I22" s="6"/>
      <c r="J22" s="15"/>
      <c r="K22" s="16">
        <f>IF($I22="","",COUNTIFS($B$9:$B$88,$I22,$D$9:$D$88,"Muss",$G$9:$G$88,"&lt;&gt;gestrichen"))</f>
      </c>
      <c r="L22" s="16">
        <f>IF($I22="","",COUNTIFS($B$9:$B$88,$I22,$D$9:$D$88,"Soll",$G$9:$G$88,"&lt;&gt;gestrichen"))</f>
      </c>
      <c r="M22" s="16">
        <f>IF($I22="","",COUNTIFS($B$9:$B$88,$I22,$D$9:$D$88,"Kann",$G$9:$G$88,"&lt;&gt;gestrichen"))</f>
      </c>
      <c r="N22" s="16">
        <f>IF($I22="","",SUM(K22:M22))</f>
      </c>
    </row>
    <row r="23" ht="26" customHeight="1" spans="1:14" x14ac:dyDescent="0.25">
      <c r="A23" s="11">
        <f>IF(C23="","",IF(B23="","A",IF(IFERROR(VLOOKUP(B23,$I$9:$J$22,2,FALSE)&amp;"","")="",UPPER(LEFT(B23,3)),IFERROR(VLOOKUP(B23,$I$9:$J$22,2,FALSE)&amp;"","")))&amp;"-"&amp;RIGHT("0"&amp;IF(B23="",COUNTIFS($B$9:B23,"",$C$9:C23,"&lt;&gt;"),COUNTIFS($B$9:B23,B23,$C$9:C23,"&lt;&gt;")),2))</f>
      </c>
      <c r="B23" s="12"/>
      <c r="C23" s="12"/>
      <c r="D23" s="13"/>
      <c r="E23" s="12"/>
      <c r="F23" s="12"/>
      <c r="G23" s="14"/>
      <c r="I23" s="17" t="s">
        <v>39</v>
      </c>
      <c r="J23" s="17"/>
      <c r="K23" s="16">
        <f>COUNTIFS($B$9:$B$88,"",$C$9:$C$88,"&lt;&gt;",$D$9:$D$88,"Muss",$G$9:$G$88,"&lt;&gt;gestrichen")</f>
      </c>
      <c r="L23" s="16">
        <f>COUNTIFS($B$9:$B$88,"",$C$9:$C$88,"&lt;&gt;",$D$9:$D$88,"Soll",$G$9:$G$88,"&lt;&gt;gestrichen")</f>
      </c>
      <c r="M23" s="16">
        <f>COUNTIFS($B$9:$B$88,"",$C$9:$C$88,"&lt;&gt;",$D$9:$D$88,"Kann",$G$9:$G$88,"&lt;&gt;gestrichen")</f>
      </c>
      <c r="N23" s="16">
        <f>SUM(K23:M23)</f>
      </c>
    </row>
    <row r="24" ht="26" customHeight="1" spans="1:14" x14ac:dyDescent="0.25">
      <c r="A24" s="11">
        <f>IF(C24="","",IF(B24="","A",IF(IFERROR(VLOOKUP(B24,$I$9:$J$22,2,FALSE)&amp;"","")="",UPPER(LEFT(B24,3)),IFERROR(VLOOKUP(B24,$I$9:$J$22,2,FALSE)&amp;"","")))&amp;"-"&amp;RIGHT("0"&amp;IF(B24="",COUNTIFS($B$9:B24,"",$C$9:C24,"&lt;&gt;"),COUNTIFS($B$9:B24,B24,$C$9:C24,"&lt;&gt;")),2))</f>
      </c>
      <c r="B24" s="12"/>
      <c r="C24" s="12"/>
      <c r="D24" s="13"/>
      <c r="E24" s="12"/>
      <c r="F24" s="12"/>
      <c r="G24" s="14"/>
      <c r="I24" s="18" t="s">
        <v>40</v>
      </c>
      <c r="J24" s="18"/>
      <c r="K24" s="19">
        <f>COUNTIFS($C$9:$C$88,"&lt;&gt;",$D$9:$D$88,"Muss",$G$9:$G$88,"&lt;&gt;gestrichen")</f>
      </c>
      <c r="L24" s="19">
        <f>COUNTIFS($C$9:$C$88,"&lt;&gt;",$D$9:$D$88,"Soll",$G$9:$G$88,"&lt;&gt;gestrichen")</f>
      </c>
      <c r="M24" s="19">
        <f>COUNTIFS($C$9:$C$88,"&lt;&gt;",$D$9:$D$88,"Kann",$G$9:$G$88,"&lt;&gt;gestrichen")</f>
      </c>
      <c r="N24" s="19">
        <f>SUM(K24:M24)</f>
      </c>
    </row>
    <row r="25" ht="26" customHeight="1" spans="1:14" x14ac:dyDescent="0.25">
      <c r="A25" s="11">
        <f>IF(C25="","",IF(B25="","A",IF(IFERROR(VLOOKUP(B25,$I$9:$J$22,2,FALSE)&amp;"","")="",UPPER(LEFT(B25,3)),IFERROR(VLOOKUP(B25,$I$9:$J$22,2,FALSE)&amp;"","")))&amp;"-"&amp;RIGHT("0"&amp;IF(B25="",COUNTIFS($B$9:B25,"",$C$9:C25,"&lt;&gt;"),COUNTIFS($B$9:B25,B25,$C$9:C25,"&lt;&gt;")),2))</f>
      </c>
      <c r="B25" s="12"/>
      <c r="C25" s="12"/>
      <c r="D25" s="13"/>
      <c r="E25" s="12"/>
      <c r="F25" s="12"/>
      <c r="G25" s="14"/>
      <c r="I25" s="17" t="s">
        <v>41</v>
      </c>
      <c r="J25" s="17"/>
      <c r="K25" s="17"/>
      <c r="L25" s="17"/>
      <c r="M25" s="17"/>
      <c r="N25" s="16">
        <f>COUNTIF($G$9:$G$88,"gestrichen")</f>
      </c>
    </row>
    <row r="26" ht="26" customHeight="1" spans="1:7" x14ac:dyDescent="0.25">
      <c r="A26" s="11">
        <f>IF(C26="","",IF(B26="","A",IF(IFERROR(VLOOKUP(B26,$I$9:$J$22,2,FALSE)&amp;"","")="",UPPER(LEFT(B26,3)),IFERROR(VLOOKUP(B26,$I$9:$J$22,2,FALSE)&amp;"","")))&amp;"-"&amp;RIGHT("0"&amp;IF(B26="",COUNTIFS($B$9:B26,"",$C$9:C26,"&lt;&gt;"),COUNTIFS($B$9:B26,B26,$C$9:C26,"&lt;&gt;")),2))</f>
      </c>
      <c r="B26" s="12"/>
      <c r="C26" s="12"/>
      <c r="D26" s="13"/>
      <c r="E26" s="12"/>
      <c r="F26" s="12"/>
      <c r="G26" s="14"/>
    </row>
    <row r="27" ht="26" customHeight="1" spans="1:14" x14ac:dyDescent="0.25">
      <c r="A27" s="11">
        <f>IF(C27="","",IF(B27="","A",IF(IFERROR(VLOOKUP(B27,$I$9:$J$22,2,FALSE)&amp;"","")="",UPPER(LEFT(B27,3)),IFERROR(VLOOKUP(B27,$I$9:$J$22,2,FALSE)&amp;"","")))&amp;"-"&amp;RIGHT("0"&amp;IF(B27="",COUNTIFS($B$9:B27,"",$C$9:C27,"&lt;&gt;"),COUNTIFS($B$9:B27,B27,$C$9:C27,"&lt;&gt;")),2))</f>
      </c>
      <c r="B27" s="12"/>
      <c r="C27" s="12"/>
      <c r="D27" s="13"/>
      <c r="E27" s="12"/>
      <c r="F27" s="12"/>
      <c r="G27" s="14"/>
      <c r="I27" s="20" t="s">
        <v>42</v>
      </c>
      <c r="J27" s="20"/>
      <c r="K27" s="20"/>
      <c r="L27" s="20"/>
      <c r="M27" s="20"/>
      <c r="N27" s="20"/>
    </row>
    <row r="28" ht="26" customHeight="1" spans="1:14" x14ac:dyDescent="0.25">
      <c r="A28" s="11">
        <f>IF(C28="","",IF(B28="","A",IF(IFERROR(VLOOKUP(B28,$I$9:$J$22,2,FALSE)&amp;"","")="",UPPER(LEFT(B28,3)),IFERROR(VLOOKUP(B28,$I$9:$J$22,2,FALSE)&amp;"","")))&amp;"-"&amp;RIGHT("0"&amp;IF(B28="",COUNTIFS($B$9:B28,"",$C$9:C28,"&lt;&gt;"),COUNTIFS($B$9:B28,B28,$C$9:C28,"&lt;&gt;")),2))</f>
      </c>
      <c r="B28" s="12"/>
      <c r="C28" s="12"/>
      <c r="D28" s="13"/>
      <c r="E28" s="12"/>
      <c r="F28" s="12"/>
      <c r="G28" s="14"/>
      <c r="I28" s="20"/>
      <c r="J28" s="20"/>
      <c r="K28" s="20"/>
      <c r="L28" s="20"/>
      <c r="M28" s="20"/>
      <c r="N28" s="20"/>
    </row>
    <row r="29" ht="26" customHeight="1" spans="1:14" x14ac:dyDescent="0.25">
      <c r="A29" s="11">
        <f>IF(C29="","",IF(B29="","A",IF(IFERROR(VLOOKUP(B29,$I$9:$J$22,2,FALSE)&amp;"","")="",UPPER(LEFT(B29,3)),IFERROR(VLOOKUP(B29,$I$9:$J$22,2,FALSE)&amp;"","")))&amp;"-"&amp;RIGHT("0"&amp;IF(B29="",COUNTIFS($B$9:B29,"",$C$9:C29,"&lt;&gt;"),COUNTIFS($B$9:B29,B29,$C$9:C29,"&lt;&gt;")),2))</f>
      </c>
      <c r="B29" s="12"/>
      <c r="C29" s="12"/>
      <c r="D29" s="13"/>
      <c r="E29" s="12"/>
      <c r="F29" s="12"/>
      <c r="G29" s="14"/>
      <c r="I29" s="20"/>
      <c r="J29" s="20"/>
      <c r="K29" s="20"/>
      <c r="L29" s="20"/>
      <c r="M29" s="20"/>
      <c r="N29" s="20"/>
    </row>
    <row r="30" ht="26" customHeight="1" spans="1:14" x14ac:dyDescent="0.25">
      <c r="A30" s="11">
        <f>IF(C30="","",IF(B30="","A",IF(IFERROR(VLOOKUP(B30,$I$9:$J$22,2,FALSE)&amp;"","")="",UPPER(LEFT(B30,3)),IFERROR(VLOOKUP(B30,$I$9:$J$22,2,FALSE)&amp;"","")))&amp;"-"&amp;RIGHT("0"&amp;IF(B30="",COUNTIFS($B$9:B30,"",$C$9:C30,"&lt;&gt;"),COUNTIFS($B$9:B30,B30,$C$9:C30,"&lt;&gt;")),2))</f>
      </c>
      <c r="B30" s="12"/>
      <c r="C30" s="12"/>
      <c r="D30" s="13"/>
      <c r="E30" s="12"/>
      <c r="F30" s="12"/>
      <c r="G30" s="14"/>
      <c r="I30" s="20"/>
      <c r="J30" s="20"/>
      <c r="K30" s="20"/>
      <c r="L30" s="20"/>
      <c r="M30" s="20"/>
      <c r="N30" s="20"/>
    </row>
    <row r="31" ht="26" customHeight="1" spans="1:14" x14ac:dyDescent="0.25">
      <c r="A31" s="11">
        <f>IF(C31="","",IF(B31="","A",IF(IFERROR(VLOOKUP(B31,$I$9:$J$22,2,FALSE)&amp;"","")="",UPPER(LEFT(B31,3)),IFERROR(VLOOKUP(B31,$I$9:$J$22,2,FALSE)&amp;"","")))&amp;"-"&amp;RIGHT("0"&amp;IF(B31="",COUNTIFS($B$9:B31,"",$C$9:C31,"&lt;&gt;"),COUNTIFS($B$9:B31,B31,$C$9:C31,"&lt;&gt;")),2))</f>
      </c>
      <c r="B31" s="12"/>
      <c r="C31" s="12"/>
      <c r="D31" s="13"/>
      <c r="E31" s="12"/>
      <c r="F31" s="12"/>
      <c r="G31" s="14"/>
      <c r="I31" s="20"/>
      <c r="J31" s="20"/>
      <c r="K31" s="20"/>
      <c r="L31" s="20"/>
      <c r="M31" s="20"/>
      <c r="N31" s="20"/>
    </row>
    <row r="32" ht="26" customHeight="1" spans="1:7" x14ac:dyDescent="0.25">
      <c r="A32" s="11">
        <f>IF(C32="","",IF(B32="","A",IF(IFERROR(VLOOKUP(B32,$I$9:$J$22,2,FALSE)&amp;"","")="",UPPER(LEFT(B32,3)),IFERROR(VLOOKUP(B32,$I$9:$J$22,2,FALSE)&amp;"","")))&amp;"-"&amp;RIGHT("0"&amp;IF(B32="",COUNTIFS($B$9:B32,"",$C$9:C32,"&lt;&gt;"),COUNTIFS($B$9:B32,B32,$C$9:C32,"&lt;&gt;")),2))</f>
      </c>
      <c r="B32" s="12"/>
      <c r="C32" s="12"/>
      <c r="D32" s="13"/>
      <c r="E32" s="12"/>
      <c r="F32" s="12"/>
      <c r="G32" s="14"/>
    </row>
    <row r="33" ht="26" customHeight="1" spans="1:7" x14ac:dyDescent="0.25">
      <c r="A33" s="11">
        <f>IF(C33="","",IF(B33="","A",IF(IFERROR(VLOOKUP(B33,$I$9:$J$22,2,FALSE)&amp;"","")="",UPPER(LEFT(B33,3)),IFERROR(VLOOKUP(B33,$I$9:$J$22,2,FALSE)&amp;"","")))&amp;"-"&amp;RIGHT("0"&amp;IF(B33="",COUNTIFS($B$9:B33,"",$C$9:C33,"&lt;&gt;"),COUNTIFS($B$9:B33,B33,$C$9:C33,"&lt;&gt;")),2))</f>
      </c>
      <c r="B33" s="12"/>
      <c r="C33" s="12"/>
      <c r="D33" s="13"/>
      <c r="E33" s="12"/>
      <c r="F33" s="12"/>
      <c r="G33" s="14"/>
    </row>
    <row r="34" ht="26" customHeight="1" spans="1:7" x14ac:dyDescent="0.25">
      <c r="A34" s="11">
        <f>IF(C34="","",IF(B34="","A",IF(IFERROR(VLOOKUP(B34,$I$9:$J$22,2,FALSE)&amp;"","")="",UPPER(LEFT(B34,3)),IFERROR(VLOOKUP(B34,$I$9:$J$22,2,FALSE)&amp;"","")))&amp;"-"&amp;RIGHT("0"&amp;IF(B34="",COUNTIFS($B$9:B34,"",$C$9:C34,"&lt;&gt;"),COUNTIFS($B$9:B34,B34,$C$9:C34,"&lt;&gt;")),2))</f>
      </c>
      <c r="B34" s="12"/>
      <c r="C34" s="12"/>
      <c r="D34" s="13"/>
      <c r="E34" s="12"/>
      <c r="F34" s="12"/>
      <c r="G34" s="14"/>
    </row>
    <row r="35" ht="26" customHeight="1" spans="1:7" x14ac:dyDescent="0.25">
      <c r="A35" s="11">
        <f>IF(C35="","",IF(B35="","A",IF(IFERROR(VLOOKUP(B35,$I$9:$J$22,2,FALSE)&amp;"","")="",UPPER(LEFT(B35,3)),IFERROR(VLOOKUP(B35,$I$9:$J$22,2,FALSE)&amp;"","")))&amp;"-"&amp;RIGHT("0"&amp;IF(B35="",COUNTIFS($B$9:B35,"",$C$9:C35,"&lt;&gt;"),COUNTIFS($B$9:B35,B35,$C$9:C35,"&lt;&gt;")),2))</f>
      </c>
      <c r="B35" s="12"/>
      <c r="C35" s="12"/>
      <c r="D35" s="13"/>
      <c r="E35" s="12"/>
      <c r="F35" s="12"/>
      <c r="G35" s="14"/>
    </row>
    <row r="36" ht="26" customHeight="1" spans="1:7" x14ac:dyDescent="0.25">
      <c r="A36" s="11">
        <f>IF(C36="","",IF(B36="","A",IF(IFERROR(VLOOKUP(B36,$I$9:$J$22,2,FALSE)&amp;"","")="",UPPER(LEFT(B36,3)),IFERROR(VLOOKUP(B36,$I$9:$J$22,2,FALSE)&amp;"","")))&amp;"-"&amp;RIGHT("0"&amp;IF(B36="",COUNTIFS($B$9:B36,"",$C$9:C36,"&lt;&gt;"),COUNTIFS($B$9:B36,B36,$C$9:C36,"&lt;&gt;")),2))</f>
      </c>
      <c r="B36" s="12"/>
      <c r="C36" s="12"/>
      <c r="D36" s="13"/>
      <c r="E36" s="12"/>
      <c r="F36" s="12"/>
      <c r="G36" s="14"/>
    </row>
    <row r="37" ht="26" customHeight="1" spans="1:7" x14ac:dyDescent="0.25">
      <c r="A37" s="11">
        <f>IF(C37="","",IF(B37="","A",IF(IFERROR(VLOOKUP(B37,$I$9:$J$22,2,FALSE)&amp;"","")="",UPPER(LEFT(B37,3)),IFERROR(VLOOKUP(B37,$I$9:$J$22,2,FALSE)&amp;"","")))&amp;"-"&amp;RIGHT("0"&amp;IF(B37="",COUNTIFS($B$9:B37,"",$C$9:C37,"&lt;&gt;"),COUNTIFS($B$9:B37,B37,$C$9:C37,"&lt;&gt;")),2))</f>
      </c>
      <c r="B37" s="12"/>
      <c r="C37" s="12"/>
      <c r="D37" s="13"/>
      <c r="E37" s="12"/>
      <c r="F37" s="12"/>
      <c r="G37" s="14"/>
    </row>
    <row r="38" ht="26" customHeight="1" spans="1:7" x14ac:dyDescent="0.25">
      <c r="A38" s="11">
        <f>IF(C38="","",IF(B38="","A",IF(IFERROR(VLOOKUP(B38,$I$9:$J$22,2,FALSE)&amp;"","")="",UPPER(LEFT(B38,3)),IFERROR(VLOOKUP(B38,$I$9:$J$22,2,FALSE)&amp;"","")))&amp;"-"&amp;RIGHT("0"&amp;IF(B38="",COUNTIFS($B$9:B38,"",$C$9:C38,"&lt;&gt;"),COUNTIFS($B$9:B38,B38,$C$9:C38,"&lt;&gt;")),2))</f>
      </c>
      <c r="B38" s="12"/>
      <c r="C38" s="12"/>
      <c r="D38" s="13"/>
      <c r="E38" s="12"/>
      <c r="F38" s="12"/>
      <c r="G38" s="14"/>
    </row>
    <row r="39" ht="26" customHeight="1" spans="1:7" x14ac:dyDescent="0.25">
      <c r="A39" s="11">
        <f>IF(C39="","",IF(B39="","A",IF(IFERROR(VLOOKUP(B39,$I$9:$J$22,2,FALSE)&amp;"","")="",UPPER(LEFT(B39,3)),IFERROR(VLOOKUP(B39,$I$9:$J$22,2,FALSE)&amp;"","")))&amp;"-"&amp;RIGHT("0"&amp;IF(B39="",COUNTIFS($B$9:B39,"",$C$9:C39,"&lt;&gt;"),COUNTIFS($B$9:B39,B39,$C$9:C39,"&lt;&gt;")),2))</f>
      </c>
      <c r="B39" s="12"/>
      <c r="C39" s="12"/>
      <c r="D39" s="13"/>
      <c r="E39" s="12"/>
      <c r="F39" s="12"/>
      <c r="G39" s="14"/>
    </row>
    <row r="40" ht="26" customHeight="1" spans="1:7" x14ac:dyDescent="0.25">
      <c r="A40" s="11">
        <f>IF(C40="","",IF(B40="","A",IF(IFERROR(VLOOKUP(B40,$I$9:$J$22,2,FALSE)&amp;"","")="",UPPER(LEFT(B40,3)),IFERROR(VLOOKUP(B40,$I$9:$J$22,2,FALSE)&amp;"","")))&amp;"-"&amp;RIGHT("0"&amp;IF(B40="",COUNTIFS($B$9:B40,"",$C$9:C40,"&lt;&gt;"),COUNTIFS($B$9:B40,B40,$C$9:C40,"&lt;&gt;")),2))</f>
      </c>
      <c r="B40" s="12"/>
      <c r="C40" s="12"/>
      <c r="D40" s="13"/>
      <c r="E40" s="12"/>
      <c r="F40" s="12"/>
      <c r="G40" s="14"/>
    </row>
    <row r="41" ht="26" customHeight="1" spans="1:7" x14ac:dyDescent="0.25">
      <c r="A41" s="11">
        <f>IF(C41="","",IF(B41="","A",IF(IFERROR(VLOOKUP(B41,$I$9:$J$22,2,FALSE)&amp;"","")="",UPPER(LEFT(B41,3)),IFERROR(VLOOKUP(B41,$I$9:$J$22,2,FALSE)&amp;"","")))&amp;"-"&amp;RIGHT("0"&amp;IF(B41="",COUNTIFS($B$9:B41,"",$C$9:C41,"&lt;&gt;"),COUNTIFS($B$9:B41,B41,$C$9:C41,"&lt;&gt;")),2))</f>
      </c>
      <c r="B41" s="12"/>
      <c r="C41" s="12"/>
      <c r="D41" s="13"/>
      <c r="E41" s="12"/>
      <c r="F41" s="12"/>
      <c r="G41" s="14"/>
    </row>
    <row r="42" ht="26" customHeight="1" spans="1:7" x14ac:dyDescent="0.25">
      <c r="A42" s="11">
        <f>IF(C42="","",IF(B42="","A",IF(IFERROR(VLOOKUP(B42,$I$9:$J$22,2,FALSE)&amp;"","")="",UPPER(LEFT(B42,3)),IFERROR(VLOOKUP(B42,$I$9:$J$22,2,FALSE)&amp;"","")))&amp;"-"&amp;RIGHT("0"&amp;IF(B42="",COUNTIFS($B$9:B42,"",$C$9:C42,"&lt;&gt;"),COUNTIFS($B$9:B42,B42,$C$9:C42,"&lt;&gt;")),2))</f>
      </c>
      <c r="B42" s="12"/>
      <c r="C42" s="12"/>
      <c r="D42" s="13"/>
      <c r="E42" s="12"/>
      <c r="F42" s="12"/>
      <c r="G42" s="14"/>
    </row>
    <row r="43" ht="26" customHeight="1" spans="1:7" x14ac:dyDescent="0.25">
      <c r="A43" s="11">
        <f>IF(C43="","",IF(B43="","A",IF(IFERROR(VLOOKUP(B43,$I$9:$J$22,2,FALSE)&amp;"","")="",UPPER(LEFT(B43,3)),IFERROR(VLOOKUP(B43,$I$9:$J$22,2,FALSE)&amp;"","")))&amp;"-"&amp;RIGHT("0"&amp;IF(B43="",COUNTIFS($B$9:B43,"",$C$9:C43,"&lt;&gt;"),COUNTIFS($B$9:B43,B43,$C$9:C43,"&lt;&gt;")),2))</f>
      </c>
      <c r="B43" s="12"/>
      <c r="C43" s="12"/>
      <c r="D43" s="13"/>
      <c r="E43" s="12"/>
      <c r="F43" s="12"/>
      <c r="G43" s="14"/>
    </row>
    <row r="44" ht="26" customHeight="1" spans="1:7" x14ac:dyDescent="0.25">
      <c r="A44" s="11">
        <f>IF(C44="","",IF(B44="","A",IF(IFERROR(VLOOKUP(B44,$I$9:$J$22,2,FALSE)&amp;"","")="",UPPER(LEFT(B44,3)),IFERROR(VLOOKUP(B44,$I$9:$J$22,2,FALSE)&amp;"","")))&amp;"-"&amp;RIGHT("0"&amp;IF(B44="",COUNTIFS($B$9:B44,"",$C$9:C44,"&lt;&gt;"),COUNTIFS($B$9:B44,B44,$C$9:C44,"&lt;&gt;")),2))</f>
      </c>
      <c r="B44" s="12"/>
      <c r="C44" s="12"/>
      <c r="D44" s="13"/>
      <c r="E44" s="12"/>
      <c r="F44" s="12"/>
      <c r="G44" s="14"/>
    </row>
    <row r="45" ht="26" customHeight="1" spans="1:7" x14ac:dyDescent="0.25">
      <c r="A45" s="11">
        <f>IF(C45="","",IF(B45="","A",IF(IFERROR(VLOOKUP(B45,$I$9:$J$22,2,FALSE)&amp;"","")="",UPPER(LEFT(B45,3)),IFERROR(VLOOKUP(B45,$I$9:$J$22,2,FALSE)&amp;"","")))&amp;"-"&amp;RIGHT("0"&amp;IF(B45="",COUNTIFS($B$9:B45,"",$C$9:C45,"&lt;&gt;"),COUNTIFS($B$9:B45,B45,$C$9:C45,"&lt;&gt;")),2))</f>
      </c>
      <c r="B45" s="12"/>
      <c r="C45" s="12"/>
      <c r="D45" s="13"/>
      <c r="E45" s="12"/>
      <c r="F45" s="12"/>
      <c r="G45" s="14"/>
    </row>
    <row r="46" ht="26" customHeight="1" spans="1:7" x14ac:dyDescent="0.25">
      <c r="A46" s="11">
        <f>IF(C46="","",IF(B46="","A",IF(IFERROR(VLOOKUP(B46,$I$9:$J$22,2,FALSE)&amp;"","")="",UPPER(LEFT(B46,3)),IFERROR(VLOOKUP(B46,$I$9:$J$22,2,FALSE)&amp;"","")))&amp;"-"&amp;RIGHT("0"&amp;IF(B46="",COUNTIFS($B$9:B46,"",$C$9:C46,"&lt;&gt;"),COUNTIFS($B$9:B46,B46,$C$9:C46,"&lt;&gt;")),2))</f>
      </c>
      <c r="B46" s="12"/>
      <c r="C46" s="12"/>
      <c r="D46" s="13"/>
      <c r="E46" s="12"/>
      <c r="F46" s="12"/>
      <c r="G46" s="14"/>
    </row>
    <row r="47" ht="26" customHeight="1" spans="1:7" x14ac:dyDescent="0.25">
      <c r="A47" s="11">
        <f>IF(C47="","",IF(B47="","A",IF(IFERROR(VLOOKUP(B47,$I$9:$J$22,2,FALSE)&amp;"","")="",UPPER(LEFT(B47,3)),IFERROR(VLOOKUP(B47,$I$9:$J$22,2,FALSE)&amp;"","")))&amp;"-"&amp;RIGHT("0"&amp;IF(B47="",COUNTIFS($B$9:B47,"",$C$9:C47,"&lt;&gt;"),COUNTIFS($B$9:B47,B47,$C$9:C47,"&lt;&gt;")),2))</f>
      </c>
      <c r="B47" s="12"/>
      <c r="C47" s="12"/>
      <c r="D47" s="13"/>
      <c r="E47" s="12"/>
      <c r="F47" s="12"/>
      <c r="G47" s="14"/>
    </row>
    <row r="48" ht="26" customHeight="1" spans="1:7" x14ac:dyDescent="0.25">
      <c r="A48" s="11">
        <f>IF(C48="","",IF(B48="","A",IF(IFERROR(VLOOKUP(B48,$I$9:$J$22,2,FALSE)&amp;"","")="",UPPER(LEFT(B48,3)),IFERROR(VLOOKUP(B48,$I$9:$J$22,2,FALSE)&amp;"","")))&amp;"-"&amp;RIGHT("0"&amp;IF(B48="",COUNTIFS($B$9:B48,"",$C$9:C48,"&lt;&gt;"),COUNTIFS($B$9:B48,B48,$C$9:C48,"&lt;&gt;")),2))</f>
      </c>
      <c r="B48" s="12"/>
      <c r="C48" s="12"/>
      <c r="D48" s="13"/>
      <c r="E48" s="12"/>
      <c r="F48" s="12"/>
      <c r="G48" s="14"/>
    </row>
    <row r="49" ht="26" customHeight="1" spans="1:7" x14ac:dyDescent="0.25">
      <c r="A49" s="11">
        <f>IF(C49="","",IF(B49="","A",IF(IFERROR(VLOOKUP(B49,$I$9:$J$22,2,FALSE)&amp;"","")="",UPPER(LEFT(B49,3)),IFERROR(VLOOKUP(B49,$I$9:$J$22,2,FALSE)&amp;"","")))&amp;"-"&amp;RIGHT("0"&amp;IF(B49="",COUNTIFS($B$9:B49,"",$C$9:C49,"&lt;&gt;"),COUNTIFS($B$9:B49,B49,$C$9:C49,"&lt;&gt;")),2))</f>
      </c>
      <c r="B49" s="12"/>
      <c r="C49" s="12"/>
      <c r="D49" s="13"/>
      <c r="E49" s="12"/>
      <c r="F49" s="12"/>
      <c r="G49" s="14"/>
    </row>
    <row r="50" ht="26" customHeight="1" spans="1:7" x14ac:dyDescent="0.25">
      <c r="A50" s="11">
        <f>IF(C50="","",IF(B50="","A",IF(IFERROR(VLOOKUP(B50,$I$9:$J$22,2,FALSE)&amp;"","")="",UPPER(LEFT(B50,3)),IFERROR(VLOOKUP(B50,$I$9:$J$22,2,FALSE)&amp;"","")))&amp;"-"&amp;RIGHT("0"&amp;IF(B50="",COUNTIFS($B$9:B50,"",$C$9:C50,"&lt;&gt;"),COUNTIFS($B$9:B50,B50,$C$9:C50,"&lt;&gt;")),2))</f>
      </c>
      <c r="B50" s="12"/>
      <c r="C50" s="12"/>
      <c r="D50" s="13"/>
      <c r="E50" s="12"/>
      <c r="F50" s="12"/>
      <c r="G50" s="14"/>
    </row>
    <row r="51" ht="26" customHeight="1" spans="1:7" x14ac:dyDescent="0.25">
      <c r="A51" s="11">
        <f>IF(C51="","",IF(B51="","A",IF(IFERROR(VLOOKUP(B51,$I$9:$J$22,2,FALSE)&amp;"","")="",UPPER(LEFT(B51,3)),IFERROR(VLOOKUP(B51,$I$9:$J$22,2,FALSE)&amp;"","")))&amp;"-"&amp;RIGHT("0"&amp;IF(B51="",COUNTIFS($B$9:B51,"",$C$9:C51,"&lt;&gt;"),COUNTIFS($B$9:B51,B51,$C$9:C51,"&lt;&gt;")),2))</f>
      </c>
      <c r="B51" s="12"/>
      <c r="C51" s="12"/>
      <c r="D51" s="13"/>
      <c r="E51" s="12"/>
      <c r="F51" s="12"/>
      <c r="G51" s="14"/>
    </row>
    <row r="52" ht="26" customHeight="1" spans="1:7" x14ac:dyDescent="0.25">
      <c r="A52" s="11">
        <f>IF(C52="","",IF(B52="","A",IF(IFERROR(VLOOKUP(B52,$I$9:$J$22,2,FALSE)&amp;"","")="",UPPER(LEFT(B52,3)),IFERROR(VLOOKUP(B52,$I$9:$J$22,2,FALSE)&amp;"","")))&amp;"-"&amp;RIGHT("0"&amp;IF(B52="",COUNTIFS($B$9:B52,"",$C$9:C52,"&lt;&gt;"),COUNTIFS($B$9:B52,B52,$C$9:C52,"&lt;&gt;")),2))</f>
      </c>
      <c r="B52" s="12"/>
      <c r="C52" s="12"/>
      <c r="D52" s="13"/>
      <c r="E52" s="12"/>
      <c r="F52" s="12"/>
      <c r="G52" s="14"/>
    </row>
    <row r="53" ht="26" customHeight="1" spans="1:7" x14ac:dyDescent="0.25">
      <c r="A53" s="11">
        <f>IF(C53="","",IF(B53="","A",IF(IFERROR(VLOOKUP(B53,$I$9:$J$22,2,FALSE)&amp;"","")="",UPPER(LEFT(B53,3)),IFERROR(VLOOKUP(B53,$I$9:$J$22,2,FALSE)&amp;"","")))&amp;"-"&amp;RIGHT("0"&amp;IF(B53="",COUNTIFS($B$9:B53,"",$C$9:C53,"&lt;&gt;"),COUNTIFS($B$9:B53,B53,$C$9:C53,"&lt;&gt;")),2))</f>
      </c>
      <c r="B53" s="12"/>
      <c r="C53" s="12"/>
      <c r="D53" s="13"/>
      <c r="E53" s="12"/>
      <c r="F53" s="12"/>
      <c r="G53" s="14"/>
    </row>
    <row r="54" ht="26" customHeight="1" spans="1:7" x14ac:dyDescent="0.25">
      <c r="A54" s="11">
        <f>IF(C54="","",IF(B54="","A",IF(IFERROR(VLOOKUP(B54,$I$9:$J$22,2,FALSE)&amp;"","")="",UPPER(LEFT(B54,3)),IFERROR(VLOOKUP(B54,$I$9:$J$22,2,FALSE)&amp;"","")))&amp;"-"&amp;RIGHT("0"&amp;IF(B54="",COUNTIFS($B$9:B54,"",$C$9:C54,"&lt;&gt;"),COUNTIFS($B$9:B54,B54,$C$9:C54,"&lt;&gt;")),2))</f>
      </c>
      <c r="B54" s="12"/>
      <c r="C54" s="12"/>
      <c r="D54" s="13"/>
      <c r="E54" s="12"/>
      <c r="F54" s="12"/>
      <c r="G54" s="14"/>
    </row>
    <row r="55" ht="26" customHeight="1" spans="1:7" x14ac:dyDescent="0.25">
      <c r="A55" s="11">
        <f>IF(C55="","",IF(B55="","A",IF(IFERROR(VLOOKUP(B55,$I$9:$J$22,2,FALSE)&amp;"","")="",UPPER(LEFT(B55,3)),IFERROR(VLOOKUP(B55,$I$9:$J$22,2,FALSE)&amp;"","")))&amp;"-"&amp;RIGHT("0"&amp;IF(B55="",COUNTIFS($B$9:B55,"",$C$9:C55,"&lt;&gt;"),COUNTIFS($B$9:B55,B55,$C$9:C55,"&lt;&gt;")),2))</f>
      </c>
      <c r="B55" s="12"/>
      <c r="C55" s="12"/>
      <c r="D55" s="13"/>
      <c r="E55" s="12"/>
      <c r="F55" s="12"/>
      <c r="G55" s="14"/>
    </row>
    <row r="56" ht="26" customHeight="1" spans="1:7" x14ac:dyDescent="0.25">
      <c r="A56" s="11">
        <f>IF(C56="","",IF(B56="","A",IF(IFERROR(VLOOKUP(B56,$I$9:$J$22,2,FALSE)&amp;"","")="",UPPER(LEFT(B56,3)),IFERROR(VLOOKUP(B56,$I$9:$J$22,2,FALSE)&amp;"","")))&amp;"-"&amp;RIGHT("0"&amp;IF(B56="",COUNTIFS($B$9:B56,"",$C$9:C56,"&lt;&gt;"),COUNTIFS($B$9:B56,B56,$C$9:C56,"&lt;&gt;")),2))</f>
      </c>
      <c r="B56" s="12"/>
      <c r="C56" s="12"/>
      <c r="D56" s="13"/>
      <c r="E56" s="12"/>
      <c r="F56" s="12"/>
      <c r="G56" s="14"/>
    </row>
    <row r="57" ht="26" customHeight="1" spans="1:7" x14ac:dyDescent="0.25">
      <c r="A57" s="11">
        <f>IF(C57="","",IF(B57="","A",IF(IFERROR(VLOOKUP(B57,$I$9:$J$22,2,FALSE)&amp;"","")="",UPPER(LEFT(B57,3)),IFERROR(VLOOKUP(B57,$I$9:$J$22,2,FALSE)&amp;"","")))&amp;"-"&amp;RIGHT("0"&amp;IF(B57="",COUNTIFS($B$9:B57,"",$C$9:C57,"&lt;&gt;"),COUNTIFS($B$9:B57,B57,$C$9:C57,"&lt;&gt;")),2))</f>
      </c>
      <c r="B57" s="12"/>
      <c r="C57" s="12"/>
      <c r="D57" s="13"/>
      <c r="E57" s="12"/>
      <c r="F57" s="12"/>
      <c r="G57" s="14"/>
    </row>
    <row r="58" ht="26" customHeight="1" spans="1:7" x14ac:dyDescent="0.25">
      <c r="A58" s="11">
        <f>IF(C58="","",IF(B58="","A",IF(IFERROR(VLOOKUP(B58,$I$9:$J$22,2,FALSE)&amp;"","")="",UPPER(LEFT(B58,3)),IFERROR(VLOOKUP(B58,$I$9:$J$22,2,FALSE)&amp;"","")))&amp;"-"&amp;RIGHT("0"&amp;IF(B58="",COUNTIFS($B$9:B58,"",$C$9:C58,"&lt;&gt;"),COUNTIFS($B$9:B58,B58,$C$9:C58,"&lt;&gt;")),2))</f>
      </c>
      <c r="B58" s="12"/>
      <c r="C58" s="12"/>
      <c r="D58" s="13"/>
      <c r="E58" s="12"/>
      <c r="F58" s="12"/>
      <c r="G58" s="14"/>
    </row>
    <row r="59" ht="26" customHeight="1" spans="1:7" x14ac:dyDescent="0.25">
      <c r="A59" s="11">
        <f>IF(C59="","",IF(B59="","A",IF(IFERROR(VLOOKUP(B59,$I$9:$J$22,2,FALSE)&amp;"","")="",UPPER(LEFT(B59,3)),IFERROR(VLOOKUP(B59,$I$9:$J$22,2,FALSE)&amp;"","")))&amp;"-"&amp;RIGHT("0"&amp;IF(B59="",COUNTIFS($B$9:B59,"",$C$9:C59,"&lt;&gt;"),COUNTIFS($B$9:B59,B59,$C$9:C59,"&lt;&gt;")),2))</f>
      </c>
      <c r="B59" s="12"/>
      <c r="C59" s="12"/>
      <c r="D59" s="13"/>
      <c r="E59" s="12"/>
      <c r="F59" s="12"/>
      <c r="G59" s="14"/>
    </row>
    <row r="60" ht="26" customHeight="1" spans="1:7" x14ac:dyDescent="0.25">
      <c r="A60" s="11">
        <f>IF(C60="","",IF(B60="","A",IF(IFERROR(VLOOKUP(B60,$I$9:$J$22,2,FALSE)&amp;"","")="",UPPER(LEFT(B60,3)),IFERROR(VLOOKUP(B60,$I$9:$J$22,2,FALSE)&amp;"","")))&amp;"-"&amp;RIGHT("0"&amp;IF(B60="",COUNTIFS($B$9:B60,"",$C$9:C60,"&lt;&gt;"),COUNTIFS($B$9:B60,B60,$C$9:C60,"&lt;&gt;")),2))</f>
      </c>
      <c r="B60" s="12"/>
      <c r="C60" s="12"/>
      <c r="D60" s="13"/>
      <c r="E60" s="12"/>
      <c r="F60" s="12"/>
      <c r="G60" s="14"/>
    </row>
    <row r="61" ht="26" customHeight="1" spans="1:7" x14ac:dyDescent="0.25">
      <c r="A61" s="11">
        <f>IF(C61="","",IF(B61="","A",IF(IFERROR(VLOOKUP(B61,$I$9:$J$22,2,FALSE)&amp;"","")="",UPPER(LEFT(B61,3)),IFERROR(VLOOKUP(B61,$I$9:$J$22,2,FALSE)&amp;"","")))&amp;"-"&amp;RIGHT("0"&amp;IF(B61="",COUNTIFS($B$9:B61,"",$C$9:C61,"&lt;&gt;"),COUNTIFS($B$9:B61,B61,$C$9:C61,"&lt;&gt;")),2))</f>
      </c>
      <c r="B61" s="12"/>
      <c r="C61" s="12"/>
      <c r="D61" s="13"/>
      <c r="E61" s="12"/>
      <c r="F61" s="12"/>
      <c r="G61" s="14"/>
    </row>
    <row r="62" ht="26" customHeight="1" spans="1:7" x14ac:dyDescent="0.25">
      <c r="A62" s="11">
        <f>IF(C62="","",IF(B62="","A",IF(IFERROR(VLOOKUP(B62,$I$9:$J$22,2,FALSE)&amp;"","")="",UPPER(LEFT(B62,3)),IFERROR(VLOOKUP(B62,$I$9:$J$22,2,FALSE)&amp;"","")))&amp;"-"&amp;RIGHT("0"&amp;IF(B62="",COUNTIFS($B$9:B62,"",$C$9:C62,"&lt;&gt;"),COUNTIFS($B$9:B62,B62,$C$9:C62,"&lt;&gt;")),2))</f>
      </c>
      <c r="B62" s="12"/>
      <c r="C62" s="12"/>
      <c r="D62" s="13"/>
      <c r="E62" s="12"/>
      <c r="F62" s="12"/>
      <c r="G62" s="14"/>
    </row>
    <row r="63" ht="26" customHeight="1" spans="1:7" x14ac:dyDescent="0.25">
      <c r="A63" s="11">
        <f>IF(C63="","",IF(B63="","A",IF(IFERROR(VLOOKUP(B63,$I$9:$J$22,2,FALSE)&amp;"","")="",UPPER(LEFT(B63,3)),IFERROR(VLOOKUP(B63,$I$9:$J$22,2,FALSE)&amp;"","")))&amp;"-"&amp;RIGHT("0"&amp;IF(B63="",COUNTIFS($B$9:B63,"",$C$9:C63,"&lt;&gt;"),COUNTIFS($B$9:B63,B63,$C$9:C63,"&lt;&gt;")),2))</f>
      </c>
      <c r="B63" s="12"/>
      <c r="C63" s="12"/>
      <c r="D63" s="13"/>
      <c r="E63" s="12"/>
      <c r="F63" s="12"/>
      <c r="G63" s="14"/>
    </row>
    <row r="64" ht="26" customHeight="1" spans="1:7" x14ac:dyDescent="0.25">
      <c r="A64" s="11">
        <f>IF(C64="","",IF(B64="","A",IF(IFERROR(VLOOKUP(B64,$I$9:$J$22,2,FALSE)&amp;"","")="",UPPER(LEFT(B64,3)),IFERROR(VLOOKUP(B64,$I$9:$J$22,2,FALSE)&amp;"","")))&amp;"-"&amp;RIGHT("0"&amp;IF(B64="",COUNTIFS($B$9:B64,"",$C$9:C64,"&lt;&gt;"),COUNTIFS($B$9:B64,B64,$C$9:C64,"&lt;&gt;")),2))</f>
      </c>
      <c r="B64" s="12"/>
      <c r="C64" s="12"/>
      <c r="D64" s="13"/>
      <c r="E64" s="12"/>
      <c r="F64" s="12"/>
      <c r="G64" s="14"/>
    </row>
    <row r="65" ht="26" customHeight="1" spans="1:7" x14ac:dyDescent="0.25">
      <c r="A65" s="11">
        <f>IF(C65="","",IF(B65="","A",IF(IFERROR(VLOOKUP(B65,$I$9:$J$22,2,FALSE)&amp;"","")="",UPPER(LEFT(B65,3)),IFERROR(VLOOKUP(B65,$I$9:$J$22,2,FALSE)&amp;"","")))&amp;"-"&amp;RIGHT("0"&amp;IF(B65="",COUNTIFS($B$9:B65,"",$C$9:C65,"&lt;&gt;"),COUNTIFS($B$9:B65,B65,$C$9:C65,"&lt;&gt;")),2))</f>
      </c>
      <c r="B65" s="12"/>
      <c r="C65" s="12"/>
      <c r="D65" s="13"/>
      <c r="E65" s="12"/>
      <c r="F65" s="12"/>
      <c r="G65" s="14"/>
    </row>
    <row r="66" ht="26" customHeight="1" spans="1:7" x14ac:dyDescent="0.25">
      <c r="A66" s="11">
        <f>IF(C66="","",IF(B66="","A",IF(IFERROR(VLOOKUP(B66,$I$9:$J$22,2,FALSE)&amp;"","")="",UPPER(LEFT(B66,3)),IFERROR(VLOOKUP(B66,$I$9:$J$22,2,FALSE)&amp;"","")))&amp;"-"&amp;RIGHT("0"&amp;IF(B66="",COUNTIFS($B$9:B66,"",$C$9:C66,"&lt;&gt;"),COUNTIFS($B$9:B66,B66,$C$9:C66,"&lt;&gt;")),2))</f>
      </c>
      <c r="B66" s="12"/>
      <c r="C66" s="12"/>
      <c r="D66" s="13"/>
      <c r="E66" s="12"/>
      <c r="F66" s="12"/>
      <c r="G66" s="14"/>
    </row>
    <row r="67" ht="26" customHeight="1" spans="1:7" x14ac:dyDescent="0.25">
      <c r="A67" s="11">
        <f>IF(C67="","",IF(B67="","A",IF(IFERROR(VLOOKUP(B67,$I$9:$J$22,2,FALSE)&amp;"","")="",UPPER(LEFT(B67,3)),IFERROR(VLOOKUP(B67,$I$9:$J$22,2,FALSE)&amp;"","")))&amp;"-"&amp;RIGHT("0"&amp;IF(B67="",COUNTIFS($B$9:B67,"",$C$9:C67,"&lt;&gt;"),COUNTIFS($B$9:B67,B67,$C$9:C67,"&lt;&gt;")),2))</f>
      </c>
      <c r="B67" s="12"/>
      <c r="C67" s="12"/>
      <c r="D67" s="13"/>
      <c r="E67" s="12"/>
      <c r="F67" s="12"/>
      <c r="G67" s="14"/>
    </row>
    <row r="68" ht="26" customHeight="1" spans="1:7" x14ac:dyDescent="0.25">
      <c r="A68" s="11">
        <f>IF(C68="","",IF(B68="","A",IF(IFERROR(VLOOKUP(B68,$I$9:$J$22,2,FALSE)&amp;"","")="",UPPER(LEFT(B68,3)),IFERROR(VLOOKUP(B68,$I$9:$J$22,2,FALSE)&amp;"","")))&amp;"-"&amp;RIGHT("0"&amp;IF(B68="",COUNTIFS($B$9:B68,"",$C$9:C68,"&lt;&gt;"),COUNTIFS($B$9:B68,B68,$C$9:C68,"&lt;&gt;")),2))</f>
      </c>
      <c r="B68" s="12"/>
      <c r="C68" s="12"/>
      <c r="D68" s="13"/>
      <c r="E68" s="12"/>
      <c r="F68" s="12"/>
      <c r="G68" s="14"/>
    </row>
    <row r="69" ht="26" customHeight="1" spans="1:7" x14ac:dyDescent="0.25">
      <c r="A69" s="11">
        <f>IF(C69="","",IF(B69="","A",IF(IFERROR(VLOOKUP(B69,$I$9:$J$22,2,FALSE)&amp;"","")="",UPPER(LEFT(B69,3)),IFERROR(VLOOKUP(B69,$I$9:$J$22,2,FALSE)&amp;"","")))&amp;"-"&amp;RIGHT("0"&amp;IF(B69="",COUNTIFS($B$9:B69,"",$C$9:C69,"&lt;&gt;"),COUNTIFS($B$9:B69,B69,$C$9:C69,"&lt;&gt;")),2))</f>
      </c>
      <c r="B69" s="12"/>
      <c r="C69" s="12"/>
      <c r="D69" s="13"/>
      <c r="E69" s="12"/>
      <c r="F69" s="12"/>
      <c r="G69" s="14"/>
    </row>
    <row r="70" ht="26" customHeight="1" spans="1:7" x14ac:dyDescent="0.25">
      <c r="A70" s="11">
        <f>IF(C70="","",IF(B70="","A",IF(IFERROR(VLOOKUP(B70,$I$9:$J$22,2,FALSE)&amp;"","")="",UPPER(LEFT(B70,3)),IFERROR(VLOOKUP(B70,$I$9:$J$22,2,FALSE)&amp;"","")))&amp;"-"&amp;RIGHT("0"&amp;IF(B70="",COUNTIFS($B$9:B70,"",$C$9:C70,"&lt;&gt;"),COUNTIFS($B$9:B70,B70,$C$9:C70,"&lt;&gt;")),2))</f>
      </c>
      <c r="B70" s="12"/>
      <c r="C70" s="12"/>
      <c r="D70" s="13"/>
      <c r="E70" s="12"/>
      <c r="F70" s="12"/>
      <c r="G70" s="14"/>
    </row>
    <row r="71" ht="26" customHeight="1" spans="1:7" x14ac:dyDescent="0.25">
      <c r="A71" s="11">
        <f>IF(C71="","",IF(B71="","A",IF(IFERROR(VLOOKUP(B71,$I$9:$J$22,2,FALSE)&amp;"","")="",UPPER(LEFT(B71,3)),IFERROR(VLOOKUP(B71,$I$9:$J$22,2,FALSE)&amp;"","")))&amp;"-"&amp;RIGHT("0"&amp;IF(B71="",COUNTIFS($B$9:B71,"",$C$9:C71,"&lt;&gt;"),COUNTIFS($B$9:B71,B71,$C$9:C71,"&lt;&gt;")),2))</f>
      </c>
      <c r="B71" s="12"/>
      <c r="C71" s="12"/>
      <c r="D71" s="13"/>
      <c r="E71" s="12"/>
      <c r="F71" s="12"/>
      <c r="G71" s="14"/>
    </row>
    <row r="72" ht="26" customHeight="1" spans="1:7" x14ac:dyDescent="0.25">
      <c r="A72" s="11">
        <f>IF(C72="","",IF(B72="","A",IF(IFERROR(VLOOKUP(B72,$I$9:$J$22,2,FALSE)&amp;"","")="",UPPER(LEFT(B72,3)),IFERROR(VLOOKUP(B72,$I$9:$J$22,2,FALSE)&amp;"","")))&amp;"-"&amp;RIGHT("0"&amp;IF(B72="",COUNTIFS($B$9:B72,"",$C$9:C72,"&lt;&gt;"),COUNTIFS($B$9:B72,B72,$C$9:C72,"&lt;&gt;")),2))</f>
      </c>
      <c r="B72" s="12"/>
      <c r="C72" s="12"/>
      <c r="D72" s="13"/>
      <c r="E72" s="12"/>
      <c r="F72" s="12"/>
      <c r="G72" s="14"/>
    </row>
    <row r="73" ht="26" customHeight="1" spans="1:7" x14ac:dyDescent="0.25">
      <c r="A73" s="11">
        <f>IF(C73="","",IF(B73="","A",IF(IFERROR(VLOOKUP(B73,$I$9:$J$22,2,FALSE)&amp;"","")="",UPPER(LEFT(B73,3)),IFERROR(VLOOKUP(B73,$I$9:$J$22,2,FALSE)&amp;"","")))&amp;"-"&amp;RIGHT("0"&amp;IF(B73="",COUNTIFS($B$9:B73,"",$C$9:C73,"&lt;&gt;"),COUNTIFS($B$9:B73,B73,$C$9:C73,"&lt;&gt;")),2))</f>
      </c>
      <c r="B73" s="12"/>
      <c r="C73" s="12"/>
      <c r="D73" s="13"/>
      <c r="E73" s="12"/>
      <c r="F73" s="12"/>
      <c r="G73" s="14"/>
    </row>
    <row r="74" ht="26" customHeight="1" spans="1:7" x14ac:dyDescent="0.25">
      <c r="A74" s="11">
        <f>IF(C74="","",IF(B74="","A",IF(IFERROR(VLOOKUP(B74,$I$9:$J$22,2,FALSE)&amp;"","")="",UPPER(LEFT(B74,3)),IFERROR(VLOOKUP(B74,$I$9:$J$22,2,FALSE)&amp;"","")))&amp;"-"&amp;RIGHT("0"&amp;IF(B74="",COUNTIFS($B$9:B74,"",$C$9:C74,"&lt;&gt;"),COUNTIFS($B$9:B74,B74,$C$9:C74,"&lt;&gt;")),2))</f>
      </c>
      <c r="B74" s="12"/>
      <c r="C74" s="12"/>
      <c r="D74" s="13"/>
      <c r="E74" s="12"/>
      <c r="F74" s="12"/>
      <c r="G74" s="14"/>
    </row>
    <row r="75" ht="26" customHeight="1" spans="1:7" x14ac:dyDescent="0.25">
      <c r="A75" s="11">
        <f>IF(C75="","",IF(B75="","A",IF(IFERROR(VLOOKUP(B75,$I$9:$J$22,2,FALSE)&amp;"","")="",UPPER(LEFT(B75,3)),IFERROR(VLOOKUP(B75,$I$9:$J$22,2,FALSE)&amp;"","")))&amp;"-"&amp;RIGHT("0"&amp;IF(B75="",COUNTIFS($B$9:B75,"",$C$9:C75,"&lt;&gt;"),COUNTIFS($B$9:B75,B75,$C$9:C75,"&lt;&gt;")),2))</f>
      </c>
      <c r="B75" s="12"/>
      <c r="C75" s="12"/>
      <c r="D75" s="13"/>
      <c r="E75" s="12"/>
      <c r="F75" s="12"/>
      <c r="G75" s="14"/>
    </row>
    <row r="76" ht="26" customHeight="1" spans="1:7" x14ac:dyDescent="0.25">
      <c r="A76" s="11">
        <f>IF(C76="","",IF(B76="","A",IF(IFERROR(VLOOKUP(B76,$I$9:$J$22,2,FALSE)&amp;"","")="",UPPER(LEFT(B76,3)),IFERROR(VLOOKUP(B76,$I$9:$J$22,2,FALSE)&amp;"","")))&amp;"-"&amp;RIGHT("0"&amp;IF(B76="",COUNTIFS($B$9:B76,"",$C$9:C76,"&lt;&gt;"),COUNTIFS($B$9:B76,B76,$C$9:C76,"&lt;&gt;")),2))</f>
      </c>
      <c r="B76" s="12"/>
      <c r="C76" s="12"/>
      <c r="D76" s="13"/>
      <c r="E76" s="12"/>
      <c r="F76" s="12"/>
      <c r="G76" s="14"/>
    </row>
    <row r="77" ht="26" customHeight="1" spans="1:7" x14ac:dyDescent="0.25">
      <c r="A77" s="11">
        <f>IF(C77="","",IF(B77="","A",IF(IFERROR(VLOOKUP(B77,$I$9:$J$22,2,FALSE)&amp;"","")="",UPPER(LEFT(B77,3)),IFERROR(VLOOKUP(B77,$I$9:$J$22,2,FALSE)&amp;"","")))&amp;"-"&amp;RIGHT("0"&amp;IF(B77="",COUNTIFS($B$9:B77,"",$C$9:C77,"&lt;&gt;"),COUNTIFS($B$9:B77,B77,$C$9:C77,"&lt;&gt;")),2))</f>
      </c>
      <c r="B77" s="12"/>
      <c r="C77" s="12"/>
      <c r="D77" s="13"/>
      <c r="E77" s="12"/>
      <c r="F77" s="12"/>
      <c r="G77" s="14"/>
    </row>
    <row r="78" ht="26" customHeight="1" spans="1:7" x14ac:dyDescent="0.25">
      <c r="A78" s="11">
        <f>IF(C78="","",IF(B78="","A",IF(IFERROR(VLOOKUP(B78,$I$9:$J$22,2,FALSE)&amp;"","")="",UPPER(LEFT(B78,3)),IFERROR(VLOOKUP(B78,$I$9:$J$22,2,FALSE)&amp;"","")))&amp;"-"&amp;RIGHT("0"&amp;IF(B78="",COUNTIFS($B$9:B78,"",$C$9:C78,"&lt;&gt;"),COUNTIFS($B$9:B78,B78,$C$9:C78,"&lt;&gt;")),2))</f>
      </c>
      <c r="B78" s="12"/>
      <c r="C78" s="12"/>
      <c r="D78" s="13"/>
      <c r="E78" s="12"/>
      <c r="F78" s="12"/>
      <c r="G78" s="14"/>
    </row>
    <row r="79" ht="26" customHeight="1" spans="1:7" x14ac:dyDescent="0.25">
      <c r="A79" s="11">
        <f>IF(C79="","",IF(B79="","A",IF(IFERROR(VLOOKUP(B79,$I$9:$J$22,2,FALSE)&amp;"","")="",UPPER(LEFT(B79,3)),IFERROR(VLOOKUP(B79,$I$9:$J$22,2,FALSE)&amp;"","")))&amp;"-"&amp;RIGHT("0"&amp;IF(B79="",COUNTIFS($B$9:B79,"",$C$9:C79,"&lt;&gt;"),COUNTIFS($B$9:B79,B79,$C$9:C79,"&lt;&gt;")),2))</f>
      </c>
      <c r="B79" s="12"/>
      <c r="C79" s="12"/>
      <c r="D79" s="13"/>
      <c r="E79" s="12"/>
      <c r="F79" s="12"/>
      <c r="G79" s="14"/>
    </row>
    <row r="80" ht="26" customHeight="1" spans="1:7" x14ac:dyDescent="0.25">
      <c r="A80" s="11">
        <f>IF(C80="","",IF(B80="","A",IF(IFERROR(VLOOKUP(B80,$I$9:$J$22,2,FALSE)&amp;"","")="",UPPER(LEFT(B80,3)),IFERROR(VLOOKUP(B80,$I$9:$J$22,2,FALSE)&amp;"","")))&amp;"-"&amp;RIGHT("0"&amp;IF(B80="",COUNTIFS($B$9:B80,"",$C$9:C80,"&lt;&gt;"),COUNTIFS($B$9:B80,B80,$C$9:C80,"&lt;&gt;")),2))</f>
      </c>
      <c r="B80" s="12"/>
      <c r="C80" s="12"/>
      <c r="D80" s="13"/>
      <c r="E80" s="12"/>
      <c r="F80" s="12"/>
      <c r="G80" s="14"/>
    </row>
    <row r="81" ht="26" customHeight="1" spans="1:7" x14ac:dyDescent="0.25">
      <c r="A81" s="11">
        <f>IF(C81="","",IF(B81="","A",IF(IFERROR(VLOOKUP(B81,$I$9:$J$22,2,FALSE)&amp;"","")="",UPPER(LEFT(B81,3)),IFERROR(VLOOKUP(B81,$I$9:$J$22,2,FALSE)&amp;"","")))&amp;"-"&amp;RIGHT("0"&amp;IF(B81="",COUNTIFS($B$9:B81,"",$C$9:C81,"&lt;&gt;"),COUNTIFS($B$9:B81,B81,$C$9:C81,"&lt;&gt;")),2))</f>
      </c>
      <c r="B81" s="12"/>
      <c r="C81" s="12"/>
      <c r="D81" s="13"/>
      <c r="E81" s="12"/>
      <c r="F81" s="12"/>
      <c r="G81" s="14"/>
    </row>
    <row r="82" ht="26" customHeight="1" spans="1:7" x14ac:dyDescent="0.25">
      <c r="A82" s="11">
        <f>IF(C82="","",IF(B82="","A",IF(IFERROR(VLOOKUP(B82,$I$9:$J$22,2,FALSE)&amp;"","")="",UPPER(LEFT(B82,3)),IFERROR(VLOOKUP(B82,$I$9:$J$22,2,FALSE)&amp;"","")))&amp;"-"&amp;RIGHT("0"&amp;IF(B82="",COUNTIFS($B$9:B82,"",$C$9:C82,"&lt;&gt;"),COUNTIFS($B$9:B82,B82,$C$9:C82,"&lt;&gt;")),2))</f>
      </c>
      <c r="B82" s="12"/>
      <c r="C82" s="12"/>
      <c r="D82" s="13"/>
      <c r="E82" s="12"/>
      <c r="F82" s="12"/>
      <c r="G82" s="14"/>
    </row>
    <row r="83" ht="26" customHeight="1" spans="1:7" x14ac:dyDescent="0.25">
      <c r="A83" s="11">
        <f>IF(C83="","",IF(B83="","A",IF(IFERROR(VLOOKUP(B83,$I$9:$J$22,2,FALSE)&amp;"","")="",UPPER(LEFT(B83,3)),IFERROR(VLOOKUP(B83,$I$9:$J$22,2,FALSE)&amp;"","")))&amp;"-"&amp;RIGHT("0"&amp;IF(B83="",COUNTIFS($B$9:B83,"",$C$9:C83,"&lt;&gt;"),COUNTIFS($B$9:B83,B83,$C$9:C83,"&lt;&gt;")),2))</f>
      </c>
      <c r="B83" s="12"/>
      <c r="C83" s="12"/>
      <c r="D83" s="13"/>
      <c r="E83" s="12"/>
      <c r="F83" s="12"/>
      <c r="G83" s="14"/>
    </row>
    <row r="84" ht="26" customHeight="1" spans="1:7" x14ac:dyDescent="0.25">
      <c r="A84" s="11">
        <f>IF(C84="","",IF(B84="","A",IF(IFERROR(VLOOKUP(B84,$I$9:$J$22,2,FALSE)&amp;"","")="",UPPER(LEFT(B84,3)),IFERROR(VLOOKUP(B84,$I$9:$J$22,2,FALSE)&amp;"","")))&amp;"-"&amp;RIGHT("0"&amp;IF(B84="",COUNTIFS($B$9:B84,"",$C$9:C84,"&lt;&gt;"),COUNTIFS($B$9:B84,B84,$C$9:C84,"&lt;&gt;")),2))</f>
      </c>
      <c r="B84" s="12"/>
      <c r="C84" s="12"/>
      <c r="D84" s="13"/>
      <c r="E84" s="12"/>
      <c r="F84" s="12"/>
      <c r="G84" s="14"/>
    </row>
    <row r="85" ht="26" customHeight="1" spans="1:7" x14ac:dyDescent="0.25">
      <c r="A85" s="11">
        <f>IF(C85="","",IF(B85="","A",IF(IFERROR(VLOOKUP(B85,$I$9:$J$22,2,FALSE)&amp;"","")="",UPPER(LEFT(B85,3)),IFERROR(VLOOKUP(B85,$I$9:$J$22,2,FALSE)&amp;"","")))&amp;"-"&amp;RIGHT("0"&amp;IF(B85="",COUNTIFS($B$9:B85,"",$C$9:C85,"&lt;&gt;"),COUNTIFS($B$9:B85,B85,$C$9:C85,"&lt;&gt;")),2))</f>
      </c>
      <c r="B85" s="12"/>
      <c r="C85" s="12"/>
      <c r="D85" s="13"/>
      <c r="E85" s="12"/>
      <c r="F85" s="12"/>
      <c r="G85" s="14"/>
    </row>
    <row r="86" ht="26" customHeight="1" spans="1:7" x14ac:dyDescent="0.25">
      <c r="A86" s="11">
        <f>IF(C86="","",IF(B86="","A",IF(IFERROR(VLOOKUP(B86,$I$9:$J$22,2,FALSE)&amp;"","")="",UPPER(LEFT(B86,3)),IFERROR(VLOOKUP(B86,$I$9:$J$22,2,FALSE)&amp;"","")))&amp;"-"&amp;RIGHT("0"&amp;IF(B86="",COUNTIFS($B$9:B86,"",$C$9:C86,"&lt;&gt;"),COUNTIFS($B$9:B86,B86,$C$9:C86,"&lt;&gt;")),2))</f>
      </c>
      <c r="B86" s="12"/>
      <c r="C86" s="12"/>
      <c r="D86" s="13"/>
      <c r="E86" s="12"/>
      <c r="F86" s="12"/>
      <c r="G86" s="14"/>
    </row>
    <row r="87" ht="26" customHeight="1" spans="1:7" x14ac:dyDescent="0.25">
      <c r="A87" s="11">
        <f>IF(C87="","",IF(B87="","A",IF(IFERROR(VLOOKUP(B87,$I$9:$J$22,2,FALSE)&amp;"","")="",UPPER(LEFT(B87,3)),IFERROR(VLOOKUP(B87,$I$9:$J$22,2,FALSE)&amp;"","")))&amp;"-"&amp;RIGHT("0"&amp;IF(B87="",COUNTIFS($B$9:B87,"",$C$9:C87,"&lt;&gt;"),COUNTIFS($B$9:B87,B87,$C$9:C87,"&lt;&gt;")),2))</f>
      </c>
      <c r="B87" s="12"/>
      <c r="C87" s="12"/>
      <c r="D87" s="13"/>
      <c r="E87" s="12"/>
      <c r="F87" s="12"/>
      <c r="G87" s="14"/>
    </row>
    <row r="88" ht="26" customHeight="1" spans="1:7" x14ac:dyDescent="0.25">
      <c r="A88" s="11">
        <f>IF(C88="","",IF(B88="","A",IF(IFERROR(VLOOKUP(B88,$I$9:$J$22,2,FALSE)&amp;"","")="",UPPER(LEFT(B88,3)),IFERROR(VLOOKUP(B88,$I$9:$J$22,2,FALSE)&amp;"","")))&amp;"-"&amp;RIGHT("0"&amp;IF(B88="",COUNTIFS($B$9:B88,"",$C$9:C88,"&lt;&gt;"),COUNTIFS($B$9:B88,B88,$C$9:C88,"&lt;&gt;")),2))</f>
      </c>
      <c r="B88" s="12"/>
      <c r="C88" s="12"/>
      <c r="D88" s="13"/>
      <c r="E88" s="12"/>
      <c r="F88" s="12"/>
      <c r="G88" s="14"/>
    </row>
  </sheetData>
  <mergeCells count="10">
    <mergeCell ref="A1:G1"/>
    <mergeCell ref="A2:G2"/>
    <mergeCell ref="A3:B3"/>
    <mergeCell ref="C3:D3"/>
    <mergeCell ref="B5:C5"/>
    <mergeCell ref="B6:C6"/>
    <mergeCell ref="I23:J23"/>
    <mergeCell ref="I24:J24"/>
    <mergeCell ref="I25:M25"/>
    <mergeCell ref="I27:N31"/>
  </mergeCells>
  <conditionalFormatting sqref="A9:G88">
    <cfRule type="expression" dxfId="0" priority="1">
      <formula>$G9="gestrichen"</formula>
    </cfRule>
  </conditionalFormatting>
  <conditionalFormatting sqref="D9:D88">
    <cfRule type="expression" dxfId="1" priority="2">
      <formula>D9="Muss"</formula>
    </cfRule>
  </conditionalFormatting>
  <dataValidations count="6">
    <dataValidation type="list" allowBlank="1" sqref="B10:B88">
      <formula1>$I$9:$I$22</formula1>
    </dataValidation>
    <dataValidation type="list" allowBlank="1" sqref="B9:B88">
      <formula1>$I$9:$I$22</formula1>
    </dataValidation>
    <dataValidation type="list" allowBlank="1" showInputMessage="1" prompt="Muss = unverzichtbar, Soll = wichtig, Kann = wünschenswert" sqref="D10:D88">
      <formula1>"Muss,Soll,Kann"</formula1>
    </dataValidation>
    <dataValidation type="list" allowBlank="1" showInputMessage="1" prompt="Muss = unverzichtbar, Soll = wichtig, Kann = wünschenswert" sqref="D9:D88">
      <formula1>"Muss,Soll,Kann"</formula1>
    </dataValidation>
    <dataValidation type="list" allowBlank="1" showInputMessage="1" prompt="Gestrichene Anforderungen zählen nicht mit" sqref="G10:G88">
      <formula1>"offen,abgestimmt,zurückgestellt,gestrichen"</formula1>
    </dataValidation>
    <dataValidation type="list" allowBlank="1" showInputMessage="1" prompt="Gestrichene Anforderungen zählen nicht mit" sqref="G9:G88">
      <formula1>"offen,abgestimmt,zurückgestellt,gestrichen"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A1:N88"/>
  <sheetViews>
    <sheetView workbookViewId="0" showGridLines="0">
      <pane ySplit="8" topLeftCell="A9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18" customWidth="1"/>
    <col min="3" max="3" width="44" customWidth="1"/>
    <col min="5" max="5" width="30" customWidth="1"/>
    <col min="6" max="6" width="34" customWidth="1"/>
    <col min="7" max="7" width="14" customWidth="1"/>
    <col min="8" max="8" width="3" customWidth="1"/>
    <col min="9" max="9" width="24" customWidth="1"/>
    <col min="10" max="10" width="8" customWidth="1"/>
    <col min="11" max="13" width="7" customWidth="1"/>
    <col min="14" max="14" width="8" customWidth="1"/>
  </cols>
  <sheetData>
    <row r="1" ht="3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6" customHeight="1" spans="1:4" x14ac:dyDescent="0.25">
      <c r="A3" s="3" t="s">
        <v>2</v>
      </c>
      <c r="B3" s="3"/>
      <c r="C3" s="4" t="s">
        <v>3</v>
      </c>
      <c r="D3" s="4"/>
    </row>
    <row r="5" ht="20" customHeight="1" spans="1:5" x14ac:dyDescent="0.25">
      <c r="A5" s="5" t="s">
        <v>4</v>
      </c>
      <c r="B5" s="6" t="s">
        <v>44</v>
      </c>
      <c r="C5" s="6"/>
      <c r="D5" s="5" t="s">
        <v>5</v>
      </c>
      <c r="E5" s="7" t="s">
        <v>45</v>
      </c>
    </row>
    <row r="6" ht="20" customHeight="1" spans="1:5" x14ac:dyDescent="0.25">
      <c r="A6" s="5" t="s">
        <v>6</v>
      </c>
      <c r="B6" s="6" t="s">
        <v>46</v>
      </c>
      <c r="C6" s="6"/>
      <c r="D6" s="5" t="s">
        <v>7</v>
      </c>
      <c r="E6" s="8">
        <v>46097</v>
      </c>
    </row>
    <row r="7" spans="9:9" x14ac:dyDescent="0.25">
      <c r="I7" s="9" t="s">
        <v>8</v>
      </c>
    </row>
    <row r="8" ht="30" customHeight="1" spans="1:14" x14ac:dyDescent="0.25">
      <c r="A8" s="10" t="s">
        <v>9</v>
      </c>
      <c r="B8" s="10" t="s">
        <v>10</v>
      </c>
      <c r="C8" s="10" t="s">
        <v>11</v>
      </c>
      <c r="D8" s="10" t="s">
        <v>12</v>
      </c>
      <c r="E8" s="10" t="s">
        <v>13</v>
      </c>
      <c r="F8" s="10" t="s">
        <v>14</v>
      </c>
      <c r="G8" s="10" t="s">
        <v>15</v>
      </c>
      <c r="I8" s="10" t="s">
        <v>10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</row>
    <row r="9" ht="32" customHeight="1" spans="1:14" x14ac:dyDescent="0.25">
      <c r="A9" s="11">
        <f>IF(C9="","",IF(B9="","A",IF(IFERROR(VLOOKUP(B9,$I$9:$J$22,2,FALSE)&amp;"","")="",UPPER(LEFT(B9,3)),IFERROR(VLOOKUP(B9,$I$9:$J$22,2,FALSE)&amp;"","")))&amp;"-"&amp;RIGHT("0"&amp;IF(B9="",COUNTIFS($B$9:B9,"",$C$9:C9,"&lt;&gt;"),COUNTIFS($B$9:B9,B9,$C$9:C9,"&lt;&gt;")),2))</f>
      </c>
      <c r="B9" s="12" t="s">
        <v>47</v>
      </c>
      <c r="C9" s="12" t="s">
        <v>48</v>
      </c>
      <c r="D9" s="13" t="s">
        <v>17</v>
      </c>
      <c r="E9" s="12" t="s">
        <v>49</v>
      </c>
      <c r="F9" s="12" t="s">
        <v>50</v>
      </c>
      <c r="G9" s="14" t="s">
        <v>51</v>
      </c>
      <c r="I9" s="6" t="s">
        <v>47</v>
      </c>
      <c r="J9" s="15" t="s">
        <v>52</v>
      </c>
      <c r="K9" s="16">
        <f>IF($I9="","",COUNTIFS($B$9:$B$88,$I9,$D$9:$D$88,"Muss",$G$9:$G$88,"&lt;&gt;gestrichen"))</f>
      </c>
      <c r="L9" s="16">
        <f>IF($I9="","",COUNTIFS($B$9:$B$88,$I9,$D$9:$D$88,"Soll",$G$9:$G$88,"&lt;&gt;gestrichen"))</f>
      </c>
      <c r="M9" s="16">
        <f>IF($I9="","",COUNTIFS($B$9:$B$88,$I9,$D$9:$D$88,"Kann",$G$9:$G$88,"&lt;&gt;gestrichen"))</f>
      </c>
      <c r="N9" s="16">
        <f>IF($I9="","",SUM(K9:M9))</f>
      </c>
    </row>
    <row r="10" ht="32" customHeight="1" spans="1:14" x14ac:dyDescent="0.25">
      <c r="A10" s="11">
        <f>IF(C10="","",IF(B10="","A",IF(IFERROR(VLOOKUP(B10,$I$9:$J$22,2,FALSE)&amp;"","")="",UPPER(LEFT(B10,3)),IFERROR(VLOOKUP(B10,$I$9:$J$22,2,FALSE)&amp;"","")))&amp;"-"&amp;RIGHT("0"&amp;IF(B10="",COUNTIFS($B$9:B10,"",$C$9:C10,"&lt;&gt;"),COUNTIFS($B$9:B10,B10,$C$9:C10,"&lt;&gt;")),2))</f>
      </c>
      <c r="B10" s="12" t="s">
        <v>47</v>
      </c>
      <c r="C10" s="12" t="s">
        <v>53</v>
      </c>
      <c r="D10" s="13" t="s">
        <v>18</v>
      </c>
      <c r="E10" s="12" t="s">
        <v>54</v>
      </c>
      <c r="F10" s="12" t="s">
        <v>55</v>
      </c>
      <c r="G10" s="14" t="s">
        <v>51</v>
      </c>
      <c r="I10" s="6" t="s">
        <v>56</v>
      </c>
      <c r="J10" s="15" t="s">
        <v>57</v>
      </c>
      <c r="K10" s="16">
        <f>IF($I10="","",COUNTIFS($B$9:$B$88,$I10,$D$9:$D$88,"Muss",$G$9:$G$88,"&lt;&gt;gestrichen"))</f>
      </c>
      <c r="L10" s="16">
        <f>IF($I10="","",COUNTIFS($B$9:$B$88,$I10,$D$9:$D$88,"Soll",$G$9:$G$88,"&lt;&gt;gestrichen"))</f>
      </c>
      <c r="M10" s="16">
        <f>IF($I10="","",COUNTIFS($B$9:$B$88,$I10,$D$9:$D$88,"Kann",$G$9:$G$88,"&lt;&gt;gestrichen"))</f>
      </c>
      <c r="N10" s="16">
        <f>IF($I10="","",SUM(K10:M10))</f>
      </c>
    </row>
    <row r="11" ht="32" customHeight="1" spans="1:14" x14ac:dyDescent="0.25">
      <c r="A11" s="11">
        <f>IF(C11="","",IF(B11="","A",IF(IFERROR(VLOOKUP(B11,$I$9:$J$22,2,FALSE)&amp;"","")="",UPPER(LEFT(B11,3)),IFERROR(VLOOKUP(B11,$I$9:$J$22,2,FALSE)&amp;"","")))&amp;"-"&amp;RIGHT("0"&amp;IF(B11="",COUNTIFS($B$9:B11,"",$C$9:C11,"&lt;&gt;"),COUNTIFS($B$9:B11,B11,$C$9:C11,"&lt;&gt;")),2))</f>
      </c>
      <c r="B11" s="12" t="s">
        <v>47</v>
      </c>
      <c r="C11" s="12" t="s">
        <v>58</v>
      </c>
      <c r="D11" s="13" t="s">
        <v>19</v>
      </c>
      <c r="E11" s="12" t="s">
        <v>59</v>
      </c>
      <c r="F11" s="12" t="s">
        <v>60</v>
      </c>
      <c r="G11" s="14" t="s">
        <v>51</v>
      </c>
      <c r="I11" s="6" t="s">
        <v>61</v>
      </c>
      <c r="J11" s="15" t="s">
        <v>62</v>
      </c>
      <c r="K11" s="16">
        <f>IF($I11="","",COUNTIFS($B$9:$B$88,$I11,$D$9:$D$88,"Muss",$G$9:$G$88,"&lt;&gt;gestrichen"))</f>
      </c>
      <c r="L11" s="16">
        <f>IF($I11="","",COUNTIFS($B$9:$B$88,$I11,$D$9:$D$88,"Soll",$G$9:$G$88,"&lt;&gt;gestrichen"))</f>
      </c>
      <c r="M11" s="16">
        <f>IF($I11="","",COUNTIFS($B$9:$B$88,$I11,$D$9:$D$88,"Kann",$G$9:$G$88,"&lt;&gt;gestrichen"))</f>
      </c>
      <c r="N11" s="16">
        <f>IF($I11="","",SUM(K11:M11))</f>
      </c>
    </row>
    <row r="12" ht="32" customHeight="1" spans="1:14" x14ac:dyDescent="0.25">
      <c r="A12" s="11">
        <f>IF(C12="","",IF(B12="","A",IF(IFERROR(VLOOKUP(B12,$I$9:$J$22,2,FALSE)&amp;"","")="",UPPER(LEFT(B12,3)),IFERROR(VLOOKUP(B12,$I$9:$J$22,2,FALSE)&amp;"","")))&amp;"-"&amp;RIGHT("0"&amp;IF(B12="",COUNTIFS($B$9:B12,"",$C$9:C12,"&lt;&gt;"),COUNTIFS($B$9:B12,B12,$C$9:C12,"&lt;&gt;")),2))</f>
      </c>
      <c r="B12" s="12" t="s">
        <v>47</v>
      </c>
      <c r="C12" s="12" t="s">
        <v>63</v>
      </c>
      <c r="D12" s="13" t="s">
        <v>19</v>
      </c>
      <c r="E12" s="12" t="s">
        <v>64</v>
      </c>
      <c r="F12" s="12"/>
      <c r="G12" s="14" t="s">
        <v>65</v>
      </c>
      <c r="I12" s="6" t="s">
        <v>66</v>
      </c>
      <c r="J12" s="15" t="s">
        <v>67</v>
      </c>
      <c r="K12" s="16">
        <f>IF($I12="","",COUNTIFS($B$9:$B$88,$I12,$D$9:$D$88,"Muss",$G$9:$G$88,"&lt;&gt;gestrichen"))</f>
      </c>
      <c r="L12" s="16">
        <f>IF($I12="","",COUNTIFS($B$9:$B$88,$I12,$D$9:$D$88,"Soll",$G$9:$G$88,"&lt;&gt;gestrichen"))</f>
      </c>
      <c r="M12" s="16">
        <f>IF($I12="","",COUNTIFS($B$9:$B$88,$I12,$D$9:$D$88,"Kann",$G$9:$G$88,"&lt;&gt;gestrichen"))</f>
      </c>
      <c r="N12" s="16">
        <f>IF($I12="","",SUM(K12:M12))</f>
      </c>
    </row>
    <row r="13" ht="32" customHeight="1" spans="1:14" x14ac:dyDescent="0.25">
      <c r="A13" s="11">
        <f>IF(C13="","",IF(B13="","A",IF(IFERROR(VLOOKUP(B13,$I$9:$J$22,2,FALSE)&amp;"","")="",UPPER(LEFT(B13,3)),IFERROR(VLOOKUP(B13,$I$9:$J$22,2,FALSE)&amp;"","")))&amp;"-"&amp;RIGHT("0"&amp;IF(B13="",COUNTIFS($B$9:B13,"",$C$9:C13,"&lt;&gt;"),COUNTIFS($B$9:B13,B13,$C$9:C13,"&lt;&gt;")),2))</f>
      </c>
      <c r="B13" s="12" t="s">
        <v>56</v>
      </c>
      <c r="C13" s="12" t="s">
        <v>68</v>
      </c>
      <c r="D13" s="13" t="s">
        <v>17</v>
      </c>
      <c r="E13" s="12" t="s">
        <v>69</v>
      </c>
      <c r="F13" s="12" t="s">
        <v>70</v>
      </c>
      <c r="G13" s="14" t="s">
        <v>51</v>
      </c>
      <c r="I13" s="6" t="s">
        <v>71</v>
      </c>
      <c r="J13" s="15" t="s">
        <v>72</v>
      </c>
      <c r="K13" s="16">
        <f>IF($I13="","",COUNTIFS($B$9:$B$88,$I13,$D$9:$D$88,"Muss",$G$9:$G$88,"&lt;&gt;gestrichen"))</f>
      </c>
      <c r="L13" s="16">
        <f>IF($I13="","",COUNTIFS($B$9:$B$88,$I13,$D$9:$D$88,"Soll",$G$9:$G$88,"&lt;&gt;gestrichen"))</f>
      </c>
      <c r="M13" s="16">
        <f>IF($I13="","",COUNTIFS($B$9:$B$88,$I13,$D$9:$D$88,"Kann",$G$9:$G$88,"&lt;&gt;gestrichen"))</f>
      </c>
      <c r="N13" s="16">
        <f>IF($I13="","",SUM(K13:M13))</f>
      </c>
    </row>
    <row r="14" ht="32" customHeight="1" spans="1:14" x14ac:dyDescent="0.25">
      <c r="A14" s="11">
        <f>IF(C14="","",IF(B14="","A",IF(IFERROR(VLOOKUP(B14,$I$9:$J$22,2,FALSE)&amp;"","")="",UPPER(LEFT(B14,3)),IFERROR(VLOOKUP(B14,$I$9:$J$22,2,FALSE)&amp;"","")))&amp;"-"&amp;RIGHT("0"&amp;IF(B14="",COUNTIFS($B$9:B14,"",$C$9:C14,"&lt;&gt;"),COUNTIFS($B$9:B14,B14,$C$9:C14,"&lt;&gt;")),2))</f>
      </c>
      <c r="B14" s="12" t="s">
        <v>56</v>
      </c>
      <c r="C14" s="12" t="s">
        <v>73</v>
      </c>
      <c r="D14" s="13" t="s">
        <v>17</v>
      </c>
      <c r="E14" s="12" t="s">
        <v>74</v>
      </c>
      <c r="F14" s="12" t="s">
        <v>75</v>
      </c>
      <c r="G14" s="14" t="s">
        <v>51</v>
      </c>
      <c r="I14" s="6" t="s">
        <v>27</v>
      </c>
      <c r="J14" s="15" t="s">
        <v>28</v>
      </c>
      <c r="K14" s="16">
        <f>IF($I14="","",COUNTIFS($B$9:$B$88,$I14,$D$9:$D$88,"Muss",$G$9:$G$88,"&lt;&gt;gestrichen"))</f>
      </c>
      <c r="L14" s="16">
        <f>IF($I14="","",COUNTIFS($B$9:$B$88,$I14,$D$9:$D$88,"Soll",$G$9:$G$88,"&lt;&gt;gestrichen"))</f>
      </c>
      <c r="M14" s="16">
        <f>IF($I14="","",COUNTIFS($B$9:$B$88,$I14,$D$9:$D$88,"Kann",$G$9:$G$88,"&lt;&gt;gestrichen"))</f>
      </c>
      <c r="N14" s="16">
        <f>IF($I14="","",SUM(K14:M14))</f>
      </c>
    </row>
    <row r="15" ht="32" customHeight="1" spans="1:14" x14ac:dyDescent="0.25">
      <c r="A15" s="11">
        <f>IF(C15="","",IF(B15="","A",IF(IFERROR(VLOOKUP(B15,$I$9:$J$22,2,FALSE)&amp;"","")="",UPPER(LEFT(B15,3)),IFERROR(VLOOKUP(B15,$I$9:$J$22,2,FALSE)&amp;"","")))&amp;"-"&amp;RIGHT("0"&amp;IF(B15="",COUNTIFS($B$9:B15,"",$C$9:C15,"&lt;&gt;"),COUNTIFS($B$9:B15,B15,$C$9:C15,"&lt;&gt;")),2))</f>
      </c>
      <c r="B15" s="12" t="s">
        <v>56</v>
      </c>
      <c r="C15" s="12" t="s">
        <v>76</v>
      </c>
      <c r="D15" s="13" t="s">
        <v>18</v>
      </c>
      <c r="E15" s="12" t="s">
        <v>77</v>
      </c>
      <c r="F15" s="12" t="s">
        <v>78</v>
      </c>
      <c r="G15" s="14" t="s">
        <v>51</v>
      </c>
      <c r="I15" s="6" t="s">
        <v>79</v>
      </c>
      <c r="J15" s="15" t="s">
        <v>80</v>
      </c>
      <c r="K15" s="16">
        <f>IF($I15="","",COUNTIFS($B$9:$B$88,$I15,$D$9:$D$88,"Muss",$G$9:$G$88,"&lt;&gt;gestrichen"))</f>
      </c>
      <c r="L15" s="16">
        <f>IF($I15="","",COUNTIFS($B$9:$B$88,$I15,$D$9:$D$88,"Soll",$G$9:$G$88,"&lt;&gt;gestrichen"))</f>
      </c>
      <c r="M15" s="16">
        <f>IF($I15="","",COUNTIFS($B$9:$B$88,$I15,$D$9:$D$88,"Kann",$G$9:$G$88,"&lt;&gt;gestrichen"))</f>
      </c>
      <c r="N15" s="16">
        <f>IF($I15="","",SUM(K15:M15))</f>
      </c>
    </row>
    <row r="16" ht="45" customHeight="1" spans="1:14" x14ac:dyDescent="0.25">
      <c r="A16" s="11">
        <f>IF(C16="","",IF(B16="","A",IF(IFERROR(VLOOKUP(B16,$I$9:$J$22,2,FALSE)&amp;"","")="",UPPER(LEFT(B16,3)),IFERROR(VLOOKUP(B16,$I$9:$J$22,2,FALSE)&amp;"","")))&amp;"-"&amp;RIGHT("0"&amp;IF(B16="",COUNTIFS($B$9:B16,"",$C$9:C16,"&lt;&gt;"),COUNTIFS($B$9:B16,B16,$C$9:C16,"&lt;&gt;")),2))</f>
      </c>
      <c r="B16" s="12" t="s">
        <v>61</v>
      </c>
      <c r="C16" s="12" t="s">
        <v>81</v>
      </c>
      <c r="D16" s="13" t="s">
        <v>17</v>
      </c>
      <c r="E16" s="12" t="s">
        <v>82</v>
      </c>
      <c r="F16" s="12" t="s">
        <v>83</v>
      </c>
      <c r="G16" s="14" t="s">
        <v>51</v>
      </c>
      <c r="I16" s="6" t="s">
        <v>84</v>
      </c>
      <c r="J16" s="15" t="s">
        <v>85</v>
      </c>
      <c r="K16" s="16">
        <f>IF($I16="","",COUNTIFS($B$9:$B$88,$I16,$D$9:$D$88,"Muss",$G$9:$G$88,"&lt;&gt;gestrichen"))</f>
      </c>
      <c r="L16" s="16">
        <f>IF($I16="","",COUNTIFS($B$9:$B$88,$I16,$D$9:$D$88,"Soll",$G$9:$G$88,"&lt;&gt;gestrichen"))</f>
      </c>
      <c r="M16" s="16">
        <f>IF($I16="","",COUNTIFS($B$9:$B$88,$I16,$D$9:$D$88,"Kann",$G$9:$G$88,"&lt;&gt;gestrichen"))</f>
      </c>
      <c r="N16" s="16">
        <f>IF($I16="","",SUM(K16:M16))</f>
      </c>
    </row>
    <row r="17" ht="32" customHeight="1" spans="1:14" x14ac:dyDescent="0.25">
      <c r="A17" s="11">
        <f>IF(C17="","",IF(B17="","A",IF(IFERROR(VLOOKUP(B17,$I$9:$J$22,2,FALSE)&amp;"","")="",UPPER(LEFT(B17,3)),IFERROR(VLOOKUP(B17,$I$9:$J$22,2,FALSE)&amp;"","")))&amp;"-"&amp;RIGHT("0"&amp;IF(B17="",COUNTIFS($B$9:B17,"",$C$9:C17,"&lt;&gt;"),COUNTIFS($B$9:B17,B17,$C$9:C17,"&lt;&gt;")),2))</f>
      </c>
      <c r="B17" s="12" t="s">
        <v>61</v>
      </c>
      <c r="C17" s="12" t="s">
        <v>86</v>
      </c>
      <c r="D17" s="13" t="s">
        <v>17</v>
      </c>
      <c r="E17" s="12" t="s">
        <v>87</v>
      </c>
      <c r="F17" s="12" t="s">
        <v>88</v>
      </c>
      <c r="G17" s="14" t="s">
        <v>51</v>
      </c>
      <c r="I17" s="6" t="s">
        <v>35</v>
      </c>
      <c r="J17" s="15" t="s">
        <v>89</v>
      </c>
      <c r="K17" s="16">
        <f>IF($I17="","",COUNTIFS($B$9:$B$88,$I17,$D$9:$D$88,"Muss",$G$9:$G$88,"&lt;&gt;gestrichen"))</f>
      </c>
      <c r="L17" s="16">
        <f>IF($I17="","",COUNTIFS($B$9:$B$88,$I17,$D$9:$D$88,"Soll",$G$9:$G$88,"&lt;&gt;gestrichen"))</f>
      </c>
      <c r="M17" s="16">
        <f>IF($I17="","",COUNTIFS($B$9:$B$88,$I17,$D$9:$D$88,"Kann",$G$9:$G$88,"&lt;&gt;gestrichen"))</f>
      </c>
      <c r="N17" s="16">
        <f>IF($I17="","",SUM(K17:M17))</f>
      </c>
    </row>
    <row r="18" ht="32" customHeight="1" spans="1:14" x14ac:dyDescent="0.25">
      <c r="A18" s="11">
        <f>IF(C18="","",IF(B18="","A",IF(IFERROR(VLOOKUP(B18,$I$9:$J$22,2,FALSE)&amp;"","")="",UPPER(LEFT(B18,3)),IFERROR(VLOOKUP(B18,$I$9:$J$22,2,FALSE)&amp;"","")))&amp;"-"&amp;RIGHT("0"&amp;IF(B18="",COUNTIFS($B$9:B18,"",$C$9:C18,"&lt;&gt;"),COUNTIFS($B$9:B18,B18,$C$9:C18,"&lt;&gt;")),2))</f>
      </c>
      <c r="B18" s="12" t="s">
        <v>61</v>
      </c>
      <c r="C18" s="12" t="s">
        <v>90</v>
      </c>
      <c r="D18" s="13" t="s">
        <v>17</v>
      </c>
      <c r="E18" s="12" t="s">
        <v>91</v>
      </c>
      <c r="F18" s="12" t="s">
        <v>92</v>
      </c>
      <c r="G18" s="14" t="s">
        <v>51</v>
      </c>
      <c r="I18" s="6" t="s">
        <v>93</v>
      </c>
      <c r="J18" s="15" t="s">
        <v>94</v>
      </c>
      <c r="K18" s="16">
        <f>IF($I18="","",COUNTIFS($B$9:$B$88,$I18,$D$9:$D$88,"Muss",$G$9:$G$88,"&lt;&gt;gestrichen"))</f>
      </c>
      <c r="L18" s="16">
        <f>IF($I18="","",COUNTIFS($B$9:$B$88,$I18,$D$9:$D$88,"Soll",$G$9:$G$88,"&lt;&gt;gestrichen"))</f>
      </c>
      <c r="M18" s="16">
        <f>IF($I18="","",COUNTIFS($B$9:$B$88,$I18,$D$9:$D$88,"Kann",$G$9:$G$88,"&lt;&gt;gestrichen"))</f>
      </c>
      <c r="N18" s="16">
        <f>IF($I18="","",SUM(K18:M18))</f>
      </c>
    </row>
    <row r="19" ht="32" customHeight="1" spans="1:14" x14ac:dyDescent="0.25">
      <c r="A19" s="11">
        <f>IF(C19="","",IF(B19="","A",IF(IFERROR(VLOOKUP(B19,$I$9:$J$22,2,FALSE)&amp;"","")="",UPPER(LEFT(B19,3)),IFERROR(VLOOKUP(B19,$I$9:$J$22,2,FALSE)&amp;"","")))&amp;"-"&amp;RIGHT("0"&amp;IF(B19="",COUNTIFS($B$9:B19,"",$C$9:C19,"&lt;&gt;"),COUNTIFS($B$9:B19,B19,$C$9:C19,"&lt;&gt;")),2))</f>
      </c>
      <c r="B19" s="12" t="s">
        <v>61</v>
      </c>
      <c r="C19" s="12" t="s">
        <v>95</v>
      </c>
      <c r="D19" s="13" t="s">
        <v>17</v>
      </c>
      <c r="E19" s="12" t="s">
        <v>96</v>
      </c>
      <c r="F19" s="12" t="s">
        <v>97</v>
      </c>
      <c r="G19" s="14" t="s">
        <v>98</v>
      </c>
      <c r="I19" s="6"/>
      <c r="J19" s="15"/>
      <c r="K19" s="16">
        <f>IF($I19="","",COUNTIFS($B$9:$B$88,$I19,$D$9:$D$88,"Muss",$G$9:$G$88,"&lt;&gt;gestrichen"))</f>
      </c>
      <c r="L19" s="16">
        <f>IF($I19="","",COUNTIFS($B$9:$B$88,$I19,$D$9:$D$88,"Soll",$G$9:$G$88,"&lt;&gt;gestrichen"))</f>
      </c>
      <c r="M19" s="16">
        <f>IF($I19="","",COUNTIFS($B$9:$B$88,$I19,$D$9:$D$88,"Kann",$G$9:$G$88,"&lt;&gt;gestrichen"))</f>
      </c>
      <c r="N19" s="16">
        <f>IF($I19="","",SUM(K19:M19))</f>
      </c>
    </row>
    <row r="20" ht="32" customHeight="1" spans="1:14" x14ac:dyDescent="0.25">
      <c r="A20" s="11">
        <f>IF(C20="","",IF(B20="","A",IF(IFERROR(VLOOKUP(B20,$I$9:$J$22,2,FALSE)&amp;"","")="",UPPER(LEFT(B20,3)),IFERROR(VLOOKUP(B20,$I$9:$J$22,2,FALSE)&amp;"","")))&amp;"-"&amp;RIGHT("0"&amp;IF(B20="",COUNTIFS($B$9:B20,"",$C$9:C20,"&lt;&gt;"),COUNTIFS($B$9:B20,B20,$C$9:C20,"&lt;&gt;")),2))</f>
      </c>
      <c r="B20" s="12" t="s">
        <v>66</v>
      </c>
      <c r="C20" s="12" t="s">
        <v>99</v>
      </c>
      <c r="D20" s="13" t="s">
        <v>18</v>
      </c>
      <c r="E20" s="12" t="s">
        <v>100</v>
      </c>
      <c r="F20" s="12" t="s">
        <v>101</v>
      </c>
      <c r="G20" s="14" t="s">
        <v>51</v>
      </c>
      <c r="I20" s="6"/>
      <c r="J20" s="15"/>
      <c r="K20" s="16">
        <f>IF($I20="","",COUNTIFS($B$9:$B$88,$I20,$D$9:$D$88,"Muss",$G$9:$G$88,"&lt;&gt;gestrichen"))</f>
      </c>
      <c r="L20" s="16">
        <f>IF($I20="","",COUNTIFS($B$9:$B$88,$I20,$D$9:$D$88,"Soll",$G$9:$G$88,"&lt;&gt;gestrichen"))</f>
      </c>
      <c r="M20" s="16">
        <f>IF($I20="","",COUNTIFS($B$9:$B$88,$I20,$D$9:$D$88,"Kann",$G$9:$G$88,"&lt;&gt;gestrichen"))</f>
      </c>
      <c r="N20" s="16">
        <f>IF($I20="","",SUM(K20:M20))</f>
      </c>
    </row>
    <row r="21" ht="32" customHeight="1" spans="1:14" x14ac:dyDescent="0.25">
      <c r="A21" s="11">
        <f>IF(C21="","",IF(B21="","A",IF(IFERROR(VLOOKUP(B21,$I$9:$J$22,2,FALSE)&amp;"","")="",UPPER(LEFT(B21,3)),IFERROR(VLOOKUP(B21,$I$9:$J$22,2,FALSE)&amp;"","")))&amp;"-"&amp;RIGHT("0"&amp;IF(B21="",COUNTIFS($B$9:B21,"",$C$9:C21,"&lt;&gt;"),COUNTIFS($B$9:B21,B21,$C$9:C21,"&lt;&gt;")),2))</f>
      </c>
      <c r="B21" s="12" t="s">
        <v>71</v>
      </c>
      <c r="C21" s="12" t="s">
        <v>102</v>
      </c>
      <c r="D21" s="13" t="s">
        <v>17</v>
      </c>
      <c r="E21" s="12" t="s">
        <v>103</v>
      </c>
      <c r="F21" s="12" t="s">
        <v>104</v>
      </c>
      <c r="G21" s="14" t="s">
        <v>51</v>
      </c>
      <c r="I21" s="6"/>
      <c r="J21" s="15"/>
      <c r="K21" s="16">
        <f>IF($I21="","",COUNTIFS($B$9:$B$88,$I21,$D$9:$D$88,"Muss",$G$9:$G$88,"&lt;&gt;gestrichen"))</f>
      </c>
      <c r="L21" s="16">
        <f>IF($I21="","",COUNTIFS($B$9:$B$88,$I21,$D$9:$D$88,"Soll",$G$9:$G$88,"&lt;&gt;gestrichen"))</f>
      </c>
      <c r="M21" s="16">
        <f>IF($I21="","",COUNTIFS($B$9:$B$88,$I21,$D$9:$D$88,"Kann",$G$9:$G$88,"&lt;&gt;gestrichen"))</f>
      </c>
      <c r="N21" s="16">
        <f>IF($I21="","",SUM(K21:M21))</f>
      </c>
    </row>
    <row r="22" ht="32" customHeight="1" spans="1:14" x14ac:dyDescent="0.25">
      <c r="A22" s="11">
        <f>IF(C22="","",IF(B22="","A",IF(IFERROR(VLOOKUP(B22,$I$9:$J$22,2,FALSE)&amp;"","")="",UPPER(LEFT(B22,3)),IFERROR(VLOOKUP(B22,$I$9:$J$22,2,FALSE)&amp;"","")))&amp;"-"&amp;RIGHT("0"&amp;IF(B22="",COUNTIFS($B$9:B22,"",$C$9:C22,"&lt;&gt;"),COUNTIFS($B$9:B22,B22,$C$9:C22,"&lt;&gt;")),2))</f>
      </c>
      <c r="B22" s="12" t="s">
        <v>71</v>
      </c>
      <c r="C22" s="12" t="s">
        <v>105</v>
      </c>
      <c r="D22" s="13" t="s">
        <v>19</v>
      </c>
      <c r="E22" s="12" t="s">
        <v>106</v>
      </c>
      <c r="F22" s="12" t="s">
        <v>107</v>
      </c>
      <c r="G22" s="14" t="s">
        <v>108</v>
      </c>
      <c r="I22" s="6"/>
      <c r="J22" s="15"/>
      <c r="K22" s="16">
        <f>IF($I22="","",COUNTIFS($B$9:$B$88,$I22,$D$9:$D$88,"Muss",$G$9:$G$88,"&lt;&gt;gestrichen"))</f>
      </c>
      <c r="L22" s="16">
        <f>IF($I22="","",COUNTIFS($B$9:$B$88,$I22,$D$9:$D$88,"Soll",$G$9:$G$88,"&lt;&gt;gestrichen"))</f>
      </c>
      <c r="M22" s="16">
        <f>IF($I22="","",COUNTIFS($B$9:$B$88,$I22,$D$9:$D$88,"Kann",$G$9:$G$88,"&lt;&gt;gestrichen"))</f>
      </c>
      <c r="N22" s="16">
        <f>IF($I22="","",SUM(K22:M22))</f>
      </c>
    </row>
    <row r="23" ht="32" customHeight="1" spans="1:14" x14ac:dyDescent="0.25">
      <c r="A23" s="11">
        <f>IF(C23="","",IF(B23="","A",IF(IFERROR(VLOOKUP(B23,$I$9:$J$22,2,FALSE)&amp;"","")="",UPPER(LEFT(B23,3)),IFERROR(VLOOKUP(B23,$I$9:$J$22,2,FALSE)&amp;"","")))&amp;"-"&amp;RIGHT("0"&amp;IF(B23="",COUNTIFS($B$9:B23,"",$C$9:C23,"&lt;&gt;"),COUNTIFS($B$9:B23,B23,$C$9:C23,"&lt;&gt;")),2))</f>
      </c>
      <c r="B23" s="12" t="s">
        <v>27</v>
      </c>
      <c r="C23" s="12" t="s">
        <v>109</v>
      </c>
      <c r="D23" s="13" t="s">
        <v>17</v>
      </c>
      <c r="E23" s="12" t="s">
        <v>110</v>
      </c>
      <c r="F23" s="12" t="s">
        <v>111</v>
      </c>
      <c r="G23" s="14" t="s">
        <v>51</v>
      </c>
      <c r="I23" s="17" t="s">
        <v>39</v>
      </c>
      <c r="J23" s="17"/>
      <c r="K23" s="16">
        <f>COUNTIFS($B$9:$B$88,"",$C$9:$C$88,"&lt;&gt;",$D$9:$D$88,"Muss",$G$9:$G$88,"&lt;&gt;gestrichen")</f>
      </c>
      <c r="L23" s="16">
        <f>COUNTIFS($B$9:$B$88,"",$C$9:$C$88,"&lt;&gt;",$D$9:$D$88,"Soll",$G$9:$G$88,"&lt;&gt;gestrichen")</f>
      </c>
      <c r="M23" s="16">
        <f>COUNTIFS($B$9:$B$88,"",$C$9:$C$88,"&lt;&gt;",$D$9:$D$88,"Kann",$G$9:$G$88,"&lt;&gt;gestrichen")</f>
      </c>
      <c r="N23" s="16">
        <f>SUM(K23:M23)</f>
      </c>
    </row>
    <row r="24" ht="45" customHeight="1" spans="1:14" x14ac:dyDescent="0.25">
      <c r="A24" s="11">
        <f>IF(C24="","",IF(B24="","A",IF(IFERROR(VLOOKUP(B24,$I$9:$J$22,2,FALSE)&amp;"","")="",UPPER(LEFT(B24,3)),IFERROR(VLOOKUP(B24,$I$9:$J$22,2,FALSE)&amp;"","")))&amp;"-"&amp;RIGHT("0"&amp;IF(B24="",COUNTIFS($B$9:B24,"",$C$9:C24,"&lt;&gt;"),COUNTIFS($B$9:B24,B24,$C$9:C24,"&lt;&gt;")),2))</f>
      </c>
      <c r="B24" s="12" t="s">
        <v>79</v>
      </c>
      <c r="C24" s="12" t="s">
        <v>112</v>
      </c>
      <c r="D24" s="13" t="s">
        <v>17</v>
      </c>
      <c r="E24" s="12" t="s">
        <v>113</v>
      </c>
      <c r="F24" s="12" t="s">
        <v>114</v>
      </c>
      <c r="G24" s="14" t="s">
        <v>51</v>
      </c>
      <c r="I24" s="18" t="s">
        <v>40</v>
      </c>
      <c r="J24" s="18"/>
      <c r="K24" s="19">
        <f>COUNTIFS($C$9:$C$88,"&lt;&gt;",$D$9:$D$88,"Muss",$G$9:$G$88,"&lt;&gt;gestrichen")</f>
      </c>
      <c r="L24" s="19">
        <f>COUNTIFS($C$9:$C$88,"&lt;&gt;",$D$9:$D$88,"Soll",$G$9:$G$88,"&lt;&gt;gestrichen")</f>
      </c>
      <c r="M24" s="19">
        <f>COUNTIFS($C$9:$C$88,"&lt;&gt;",$D$9:$D$88,"Kann",$G$9:$G$88,"&lt;&gt;gestrichen")</f>
      </c>
      <c r="N24" s="19">
        <f>SUM(K24:M24)</f>
      </c>
    </row>
    <row r="25" ht="32" customHeight="1" spans="1:14" x14ac:dyDescent="0.25">
      <c r="A25" s="11">
        <f>IF(C25="","",IF(B25="","A",IF(IFERROR(VLOOKUP(B25,$I$9:$J$22,2,FALSE)&amp;"","")="",UPPER(LEFT(B25,3)),IFERROR(VLOOKUP(B25,$I$9:$J$22,2,FALSE)&amp;"","")))&amp;"-"&amp;RIGHT("0"&amp;IF(B25="",COUNTIFS($B$9:B25,"",$C$9:C25,"&lt;&gt;"),COUNTIFS($B$9:B25,B25,$C$9:C25,"&lt;&gt;")),2))</f>
      </c>
      <c r="B25" s="12" t="s">
        <v>84</v>
      </c>
      <c r="C25" s="12" t="s">
        <v>115</v>
      </c>
      <c r="D25" s="13" t="s">
        <v>17</v>
      </c>
      <c r="E25" s="12" t="s">
        <v>116</v>
      </c>
      <c r="F25" s="12" t="s">
        <v>117</v>
      </c>
      <c r="G25" s="14" t="s">
        <v>51</v>
      </c>
      <c r="I25" s="17" t="s">
        <v>41</v>
      </c>
      <c r="J25" s="17"/>
      <c r="K25" s="17"/>
      <c r="L25" s="17"/>
      <c r="M25" s="17"/>
      <c r="N25" s="16">
        <f>COUNTIF($G$9:$G$88,"gestrichen")</f>
      </c>
    </row>
    <row r="26" ht="32" customHeight="1" spans="1:7" x14ac:dyDescent="0.25">
      <c r="A26" s="11">
        <f>IF(C26="","",IF(B26="","A",IF(IFERROR(VLOOKUP(B26,$I$9:$J$22,2,FALSE)&amp;"","")="",UPPER(LEFT(B26,3)),IFERROR(VLOOKUP(B26,$I$9:$J$22,2,FALSE)&amp;"","")))&amp;"-"&amp;RIGHT("0"&amp;IF(B26="",COUNTIFS($B$9:B26,"",$C$9:C26,"&lt;&gt;"),COUNTIFS($B$9:B26,B26,$C$9:C26,"&lt;&gt;")),2))</f>
      </c>
      <c r="B26" s="12" t="s">
        <v>35</v>
      </c>
      <c r="C26" s="12" t="s">
        <v>118</v>
      </c>
      <c r="D26" s="13" t="s">
        <v>18</v>
      </c>
      <c r="E26" s="12" t="s">
        <v>119</v>
      </c>
      <c r="F26" s="12" t="s">
        <v>120</v>
      </c>
      <c r="G26" s="14" t="s">
        <v>51</v>
      </c>
    </row>
    <row r="27" ht="32" customHeight="1" spans="1:14" x14ac:dyDescent="0.25">
      <c r="A27" s="11">
        <f>IF(C27="","",IF(B27="","A",IF(IFERROR(VLOOKUP(B27,$I$9:$J$22,2,FALSE)&amp;"","")="",UPPER(LEFT(B27,3)),IFERROR(VLOOKUP(B27,$I$9:$J$22,2,FALSE)&amp;"","")))&amp;"-"&amp;RIGHT("0"&amp;IF(B27="",COUNTIFS($B$9:B27,"",$C$9:C27,"&lt;&gt;"),COUNTIFS($B$9:B27,B27,$C$9:C27,"&lt;&gt;")),2))</f>
      </c>
      <c r="B27" s="12" t="s">
        <v>35</v>
      </c>
      <c r="C27" s="12" t="s">
        <v>121</v>
      </c>
      <c r="D27" s="13" t="s">
        <v>17</v>
      </c>
      <c r="E27" s="12" t="s">
        <v>122</v>
      </c>
      <c r="F27" s="12" t="s">
        <v>123</v>
      </c>
      <c r="G27" s="14" t="s">
        <v>51</v>
      </c>
      <c r="I27" s="20" t="s">
        <v>124</v>
      </c>
      <c r="J27" s="20"/>
      <c r="K27" s="20"/>
      <c r="L27" s="20"/>
      <c r="M27" s="20"/>
      <c r="N27" s="20"/>
    </row>
    <row r="28" ht="32" customHeight="1" spans="1:14" x14ac:dyDescent="0.25">
      <c r="A28" s="11">
        <f>IF(C28="","",IF(B28="","A",IF(IFERROR(VLOOKUP(B28,$I$9:$J$22,2,FALSE)&amp;"","")="",UPPER(LEFT(B28,3)),IFERROR(VLOOKUP(B28,$I$9:$J$22,2,FALSE)&amp;"","")))&amp;"-"&amp;RIGHT("0"&amp;IF(B28="",COUNTIFS($B$9:B28,"",$C$9:C28,"&lt;&gt;"),COUNTIFS($B$9:B28,B28,$C$9:C28,"&lt;&gt;")),2))</f>
      </c>
      <c r="B28" s="12" t="s">
        <v>93</v>
      </c>
      <c r="C28" s="12" t="s">
        <v>125</v>
      </c>
      <c r="D28" s="13" t="s">
        <v>17</v>
      </c>
      <c r="E28" s="12" t="s">
        <v>126</v>
      </c>
      <c r="F28" s="12" t="s">
        <v>127</v>
      </c>
      <c r="G28" s="14" t="s">
        <v>51</v>
      </c>
      <c r="I28" s="20"/>
      <c r="J28" s="20"/>
      <c r="K28" s="20"/>
      <c r="L28" s="20"/>
      <c r="M28" s="20"/>
      <c r="N28" s="20"/>
    </row>
    <row r="29" ht="32" customHeight="1" spans="1:14" x14ac:dyDescent="0.25">
      <c r="A29" s="11">
        <f>IF(C29="","",IF(B29="","A",IF(IFERROR(VLOOKUP(B29,$I$9:$J$22,2,FALSE)&amp;"","")="",UPPER(LEFT(B29,3)),IFERROR(VLOOKUP(B29,$I$9:$J$22,2,FALSE)&amp;"","")))&amp;"-"&amp;RIGHT("0"&amp;IF(B29="",COUNTIFS($B$9:B29,"",$C$9:C29,"&lt;&gt;"),COUNTIFS($B$9:B29,B29,$C$9:C29,"&lt;&gt;")),2))</f>
      </c>
      <c r="B29" s="12" t="s">
        <v>93</v>
      </c>
      <c r="C29" s="12" t="s">
        <v>128</v>
      </c>
      <c r="D29" s="13" t="s">
        <v>18</v>
      </c>
      <c r="E29" s="12" t="s">
        <v>129</v>
      </c>
      <c r="F29" s="12" t="s">
        <v>130</v>
      </c>
      <c r="G29" s="14" t="s">
        <v>51</v>
      </c>
      <c r="I29" s="20"/>
      <c r="J29" s="20"/>
      <c r="K29" s="20"/>
      <c r="L29" s="20"/>
      <c r="M29" s="20"/>
      <c r="N29" s="20"/>
    </row>
    <row r="30" ht="26" customHeight="1" spans="1:14" x14ac:dyDescent="0.25">
      <c r="A30" s="11">
        <f>IF(C30="","",IF(B30="","A",IF(IFERROR(VLOOKUP(B30,$I$9:$J$22,2,FALSE)&amp;"","")="",UPPER(LEFT(B30,3)),IFERROR(VLOOKUP(B30,$I$9:$J$22,2,FALSE)&amp;"","")))&amp;"-"&amp;RIGHT("0"&amp;IF(B30="",COUNTIFS($B$9:B30,"",$C$9:C30,"&lt;&gt;"),COUNTIFS($B$9:B30,B30,$C$9:C30,"&lt;&gt;")),2))</f>
      </c>
      <c r="B30" s="12"/>
      <c r="C30" s="12"/>
      <c r="D30" s="13"/>
      <c r="E30" s="12"/>
      <c r="F30" s="12"/>
      <c r="G30" s="14"/>
      <c r="I30" s="20"/>
      <c r="J30" s="20"/>
      <c r="K30" s="20"/>
      <c r="L30" s="20"/>
      <c r="M30" s="20"/>
      <c r="N30" s="20"/>
    </row>
    <row r="31" ht="26" customHeight="1" spans="1:14" x14ac:dyDescent="0.25">
      <c r="A31" s="11">
        <f>IF(C31="","",IF(B31="","A",IF(IFERROR(VLOOKUP(B31,$I$9:$J$22,2,FALSE)&amp;"","")="",UPPER(LEFT(B31,3)),IFERROR(VLOOKUP(B31,$I$9:$J$22,2,FALSE)&amp;"","")))&amp;"-"&amp;RIGHT("0"&amp;IF(B31="",COUNTIFS($B$9:B31,"",$C$9:C31,"&lt;&gt;"),COUNTIFS($B$9:B31,B31,$C$9:C31,"&lt;&gt;")),2))</f>
      </c>
      <c r="B31" s="12"/>
      <c r="C31" s="12"/>
      <c r="D31" s="13"/>
      <c r="E31" s="12"/>
      <c r="F31" s="12"/>
      <c r="G31" s="14"/>
      <c r="I31" s="20"/>
      <c r="J31" s="20"/>
      <c r="K31" s="20"/>
      <c r="L31" s="20"/>
      <c r="M31" s="20"/>
      <c r="N31" s="20"/>
    </row>
    <row r="32" ht="26" customHeight="1" spans="1:7" x14ac:dyDescent="0.25">
      <c r="A32" s="11">
        <f>IF(C32="","",IF(B32="","A",IF(IFERROR(VLOOKUP(B32,$I$9:$J$22,2,FALSE)&amp;"","")="",UPPER(LEFT(B32,3)),IFERROR(VLOOKUP(B32,$I$9:$J$22,2,FALSE)&amp;"","")))&amp;"-"&amp;RIGHT("0"&amp;IF(B32="",COUNTIFS($B$9:B32,"",$C$9:C32,"&lt;&gt;"),COUNTIFS($B$9:B32,B32,$C$9:C32,"&lt;&gt;")),2))</f>
      </c>
      <c r="B32" s="12"/>
      <c r="C32" s="12"/>
      <c r="D32" s="13"/>
      <c r="E32" s="12"/>
      <c r="F32" s="12"/>
      <c r="G32" s="14"/>
    </row>
    <row r="33" ht="26" customHeight="1" spans="1:7" x14ac:dyDescent="0.25">
      <c r="A33" s="11">
        <f>IF(C33="","",IF(B33="","A",IF(IFERROR(VLOOKUP(B33,$I$9:$J$22,2,FALSE)&amp;"","")="",UPPER(LEFT(B33,3)),IFERROR(VLOOKUP(B33,$I$9:$J$22,2,FALSE)&amp;"","")))&amp;"-"&amp;RIGHT("0"&amp;IF(B33="",COUNTIFS($B$9:B33,"",$C$9:C33,"&lt;&gt;"),COUNTIFS($B$9:B33,B33,$C$9:C33,"&lt;&gt;")),2))</f>
      </c>
      <c r="B33" s="12"/>
      <c r="C33" s="12"/>
      <c r="D33" s="13"/>
      <c r="E33" s="12"/>
      <c r="F33" s="12"/>
      <c r="G33" s="14"/>
    </row>
    <row r="34" ht="26" customHeight="1" spans="1:7" x14ac:dyDescent="0.25">
      <c r="A34" s="11">
        <f>IF(C34="","",IF(B34="","A",IF(IFERROR(VLOOKUP(B34,$I$9:$J$22,2,FALSE)&amp;"","")="",UPPER(LEFT(B34,3)),IFERROR(VLOOKUP(B34,$I$9:$J$22,2,FALSE)&amp;"","")))&amp;"-"&amp;RIGHT("0"&amp;IF(B34="",COUNTIFS($B$9:B34,"",$C$9:C34,"&lt;&gt;"),COUNTIFS($B$9:B34,B34,$C$9:C34,"&lt;&gt;")),2))</f>
      </c>
      <c r="B34" s="12"/>
      <c r="C34" s="12"/>
      <c r="D34" s="13"/>
      <c r="E34" s="12"/>
      <c r="F34" s="12"/>
      <c r="G34" s="14"/>
    </row>
    <row r="35" ht="26" customHeight="1" spans="1:7" x14ac:dyDescent="0.25">
      <c r="A35" s="11">
        <f>IF(C35="","",IF(B35="","A",IF(IFERROR(VLOOKUP(B35,$I$9:$J$22,2,FALSE)&amp;"","")="",UPPER(LEFT(B35,3)),IFERROR(VLOOKUP(B35,$I$9:$J$22,2,FALSE)&amp;"","")))&amp;"-"&amp;RIGHT("0"&amp;IF(B35="",COUNTIFS($B$9:B35,"",$C$9:C35,"&lt;&gt;"),COUNTIFS($B$9:B35,B35,$C$9:C35,"&lt;&gt;")),2))</f>
      </c>
      <c r="B35" s="12"/>
      <c r="C35" s="12"/>
      <c r="D35" s="13"/>
      <c r="E35" s="12"/>
      <c r="F35" s="12"/>
      <c r="G35" s="14"/>
    </row>
    <row r="36" ht="26" customHeight="1" spans="1:7" x14ac:dyDescent="0.25">
      <c r="A36" s="11">
        <f>IF(C36="","",IF(B36="","A",IF(IFERROR(VLOOKUP(B36,$I$9:$J$22,2,FALSE)&amp;"","")="",UPPER(LEFT(B36,3)),IFERROR(VLOOKUP(B36,$I$9:$J$22,2,FALSE)&amp;"","")))&amp;"-"&amp;RIGHT("0"&amp;IF(B36="",COUNTIFS($B$9:B36,"",$C$9:C36,"&lt;&gt;"),COUNTIFS($B$9:B36,B36,$C$9:C36,"&lt;&gt;")),2))</f>
      </c>
      <c r="B36" s="12"/>
      <c r="C36" s="12"/>
      <c r="D36" s="13"/>
      <c r="E36" s="12"/>
      <c r="F36" s="12"/>
      <c r="G36" s="14"/>
    </row>
    <row r="37" ht="26" customHeight="1" spans="1:7" x14ac:dyDescent="0.25">
      <c r="A37" s="11">
        <f>IF(C37="","",IF(B37="","A",IF(IFERROR(VLOOKUP(B37,$I$9:$J$22,2,FALSE)&amp;"","")="",UPPER(LEFT(B37,3)),IFERROR(VLOOKUP(B37,$I$9:$J$22,2,FALSE)&amp;"","")))&amp;"-"&amp;RIGHT("0"&amp;IF(B37="",COUNTIFS($B$9:B37,"",$C$9:C37,"&lt;&gt;"),COUNTIFS($B$9:B37,B37,$C$9:C37,"&lt;&gt;")),2))</f>
      </c>
      <c r="B37" s="12"/>
      <c r="C37" s="12"/>
      <c r="D37" s="13"/>
      <c r="E37" s="12"/>
      <c r="F37" s="12"/>
      <c r="G37" s="14"/>
    </row>
    <row r="38" ht="26" customHeight="1" spans="1:7" x14ac:dyDescent="0.25">
      <c r="A38" s="11">
        <f>IF(C38="","",IF(B38="","A",IF(IFERROR(VLOOKUP(B38,$I$9:$J$22,2,FALSE)&amp;"","")="",UPPER(LEFT(B38,3)),IFERROR(VLOOKUP(B38,$I$9:$J$22,2,FALSE)&amp;"","")))&amp;"-"&amp;RIGHT("0"&amp;IF(B38="",COUNTIFS($B$9:B38,"",$C$9:C38,"&lt;&gt;"),COUNTIFS($B$9:B38,B38,$C$9:C38,"&lt;&gt;")),2))</f>
      </c>
      <c r="B38" s="12"/>
      <c r="C38" s="12"/>
      <c r="D38" s="13"/>
      <c r="E38" s="12"/>
      <c r="F38" s="12"/>
      <c r="G38" s="14"/>
    </row>
    <row r="39" ht="26" customHeight="1" spans="1:7" x14ac:dyDescent="0.25">
      <c r="A39" s="11">
        <f>IF(C39="","",IF(B39="","A",IF(IFERROR(VLOOKUP(B39,$I$9:$J$22,2,FALSE)&amp;"","")="",UPPER(LEFT(B39,3)),IFERROR(VLOOKUP(B39,$I$9:$J$22,2,FALSE)&amp;"","")))&amp;"-"&amp;RIGHT("0"&amp;IF(B39="",COUNTIFS($B$9:B39,"",$C$9:C39,"&lt;&gt;"),COUNTIFS($B$9:B39,B39,$C$9:C39,"&lt;&gt;")),2))</f>
      </c>
      <c r="B39" s="12"/>
      <c r="C39" s="12"/>
      <c r="D39" s="13"/>
      <c r="E39" s="12"/>
      <c r="F39" s="12"/>
      <c r="G39" s="14"/>
    </row>
    <row r="40" ht="26" customHeight="1" spans="1:7" x14ac:dyDescent="0.25">
      <c r="A40" s="11">
        <f>IF(C40="","",IF(B40="","A",IF(IFERROR(VLOOKUP(B40,$I$9:$J$22,2,FALSE)&amp;"","")="",UPPER(LEFT(B40,3)),IFERROR(VLOOKUP(B40,$I$9:$J$22,2,FALSE)&amp;"","")))&amp;"-"&amp;RIGHT("0"&amp;IF(B40="",COUNTIFS($B$9:B40,"",$C$9:C40,"&lt;&gt;"),COUNTIFS($B$9:B40,B40,$C$9:C40,"&lt;&gt;")),2))</f>
      </c>
      <c r="B40" s="12"/>
      <c r="C40" s="12"/>
      <c r="D40" s="13"/>
      <c r="E40" s="12"/>
      <c r="F40" s="12"/>
      <c r="G40" s="14"/>
    </row>
    <row r="41" ht="26" customHeight="1" spans="1:7" x14ac:dyDescent="0.25">
      <c r="A41" s="11">
        <f>IF(C41="","",IF(B41="","A",IF(IFERROR(VLOOKUP(B41,$I$9:$J$22,2,FALSE)&amp;"","")="",UPPER(LEFT(B41,3)),IFERROR(VLOOKUP(B41,$I$9:$J$22,2,FALSE)&amp;"","")))&amp;"-"&amp;RIGHT("0"&amp;IF(B41="",COUNTIFS($B$9:B41,"",$C$9:C41,"&lt;&gt;"),COUNTIFS($B$9:B41,B41,$C$9:C41,"&lt;&gt;")),2))</f>
      </c>
      <c r="B41" s="12"/>
      <c r="C41" s="12"/>
      <c r="D41" s="13"/>
      <c r="E41" s="12"/>
      <c r="F41" s="12"/>
      <c r="G41" s="14"/>
    </row>
    <row r="42" ht="26" customHeight="1" spans="1:7" x14ac:dyDescent="0.25">
      <c r="A42" s="11">
        <f>IF(C42="","",IF(B42="","A",IF(IFERROR(VLOOKUP(B42,$I$9:$J$22,2,FALSE)&amp;"","")="",UPPER(LEFT(B42,3)),IFERROR(VLOOKUP(B42,$I$9:$J$22,2,FALSE)&amp;"","")))&amp;"-"&amp;RIGHT("0"&amp;IF(B42="",COUNTIFS($B$9:B42,"",$C$9:C42,"&lt;&gt;"),COUNTIFS($B$9:B42,B42,$C$9:C42,"&lt;&gt;")),2))</f>
      </c>
      <c r="B42" s="12"/>
      <c r="C42" s="12"/>
      <c r="D42" s="13"/>
      <c r="E42" s="12"/>
      <c r="F42" s="12"/>
      <c r="G42" s="14"/>
    </row>
    <row r="43" ht="26" customHeight="1" spans="1:7" x14ac:dyDescent="0.25">
      <c r="A43" s="11">
        <f>IF(C43="","",IF(B43="","A",IF(IFERROR(VLOOKUP(B43,$I$9:$J$22,2,FALSE)&amp;"","")="",UPPER(LEFT(B43,3)),IFERROR(VLOOKUP(B43,$I$9:$J$22,2,FALSE)&amp;"","")))&amp;"-"&amp;RIGHT("0"&amp;IF(B43="",COUNTIFS($B$9:B43,"",$C$9:C43,"&lt;&gt;"),COUNTIFS($B$9:B43,B43,$C$9:C43,"&lt;&gt;")),2))</f>
      </c>
      <c r="B43" s="12"/>
      <c r="C43" s="12"/>
      <c r="D43" s="13"/>
      <c r="E43" s="12"/>
      <c r="F43" s="12"/>
      <c r="G43" s="14"/>
    </row>
    <row r="44" ht="26" customHeight="1" spans="1:7" x14ac:dyDescent="0.25">
      <c r="A44" s="11">
        <f>IF(C44="","",IF(B44="","A",IF(IFERROR(VLOOKUP(B44,$I$9:$J$22,2,FALSE)&amp;"","")="",UPPER(LEFT(B44,3)),IFERROR(VLOOKUP(B44,$I$9:$J$22,2,FALSE)&amp;"","")))&amp;"-"&amp;RIGHT("0"&amp;IF(B44="",COUNTIFS($B$9:B44,"",$C$9:C44,"&lt;&gt;"),COUNTIFS($B$9:B44,B44,$C$9:C44,"&lt;&gt;")),2))</f>
      </c>
      <c r="B44" s="12"/>
      <c r="C44" s="12"/>
      <c r="D44" s="13"/>
      <c r="E44" s="12"/>
      <c r="F44" s="12"/>
      <c r="G44" s="14"/>
    </row>
    <row r="45" ht="26" customHeight="1" spans="1:7" x14ac:dyDescent="0.25">
      <c r="A45" s="11">
        <f>IF(C45="","",IF(B45="","A",IF(IFERROR(VLOOKUP(B45,$I$9:$J$22,2,FALSE)&amp;"","")="",UPPER(LEFT(B45,3)),IFERROR(VLOOKUP(B45,$I$9:$J$22,2,FALSE)&amp;"","")))&amp;"-"&amp;RIGHT("0"&amp;IF(B45="",COUNTIFS($B$9:B45,"",$C$9:C45,"&lt;&gt;"),COUNTIFS($B$9:B45,B45,$C$9:C45,"&lt;&gt;")),2))</f>
      </c>
      <c r="B45" s="12"/>
      <c r="C45" s="12"/>
      <c r="D45" s="13"/>
      <c r="E45" s="12"/>
      <c r="F45" s="12"/>
      <c r="G45" s="14"/>
    </row>
    <row r="46" ht="26" customHeight="1" spans="1:7" x14ac:dyDescent="0.25">
      <c r="A46" s="11">
        <f>IF(C46="","",IF(B46="","A",IF(IFERROR(VLOOKUP(B46,$I$9:$J$22,2,FALSE)&amp;"","")="",UPPER(LEFT(B46,3)),IFERROR(VLOOKUP(B46,$I$9:$J$22,2,FALSE)&amp;"","")))&amp;"-"&amp;RIGHT("0"&amp;IF(B46="",COUNTIFS($B$9:B46,"",$C$9:C46,"&lt;&gt;"),COUNTIFS($B$9:B46,B46,$C$9:C46,"&lt;&gt;")),2))</f>
      </c>
      <c r="B46" s="12"/>
      <c r="C46" s="12"/>
      <c r="D46" s="13"/>
      <c r="E46" s="12"/>
      <c r="F46" s="12"/>
      <c r="G46" s="14"/>
    </row>
    <row r="47" ht="26" customHeight="1" spans="1:7" x14ac:dyDescent="0.25">
      <c r="A47" s="11">
        <f>IF(C47="","",IF(B47="","A",IF(IFERROR(VLOOKUP(B47,$I$9:$J$22,2,FALSE)&amp;"","")="",UPPER(LEFT(B47,3)),IFERROR(VLOOKUP(B47,$I$9:$J$22,2,FALSE)&amp;"","")))&amp;"-"&amp;RIGHT("0"&amp;IF(B47="",COUNTIFS($B$9:B47,"",$C$9:C47,"&lt;&gt;"),COUNTIFS($B$9:B47,B47,$C$9:C47,"&lt;&gt;")),2))</f>
      </c>
      <c r="B47" s="12"/>
      <c r="C47" s="12"/>
      <c r="D47" s="13"/>
      <c r="E47" s="12"/>
      <c r="F47" s="12"/>
      <c r="G47" s="14"/>
    </row>
    <row r="48" ht="26" customHeight="1" spans="1:7" x14ac:dyDescent="0.25">
      <c r="A48" s="11">
        <f>IF(C48="","",IF(B48="","A",IF(IFERROR(VLOOKUP(B48,$I$9:$J$22,2,FALSE)&amp;"","")="",UPPER(LEFT(B48,3)),IFERROR(VLOOKUP(B48,$I$9:$J$22,2,FALSE)&amp;"","")))&amp;"-"&amp;RIGHT("0"&amp;IF(B48="",COUNTIFS($B$9:B48,"",$C$9:C48,"&lt;&gt;"),COUNTIFS($B$9:B48,B48,$C$9:C48,"&lt;&gt;")),2))</f>
      </c>
      <c r="B48" s="12"/>
      <c r="C48" s="12"/>
      <c r="D48" s="13"/>
      <c r="E48" s="12"/>
      <c r="F48" s="12"/>
      <c r="G48" s="14"/>
    </row>
    <row r="49" ht="26" customHeight="1" spans="1:7" x14ac:dyDescent="0.25">
      <c r="A49" s="11">
        <f>IF(C49="","",IF(B49="","A",IF(IFERROR(VLOOKUP(B49,$I$9:$J$22,2,FALSE)&amp;"","")="",UPPER(LEFT(B49,3)),IFERROR(VLOOKUP(B49,$I$9:$J$22,2,FALSE)&amp;"","")))&amp;"-"&amp;RIGHT("0"&amp;IF(B49="",COUNTIFS($B$9:B49,"",$C$9:C49,"&lt;&gt;"),COUNTIFS($B$9:B49,B49,$C$9:C49,"&lt;&gt;")),2))</f>
      </c>
      <c r="B49" s="12"/>
      <c r="C49" s="12"/>
      <c r="D49" s="13"/>
      <c r="E49" s="12"/>
      <c r="F49" s="12"/>
      <c r="G49" s="14"/>
    </row>
    <row r="50" ht="26" customHeight="1" spans="1:7" x14ac:dyDescent="0.25">
      <c r="A50" s="11">
        <f>IF(C50="","",IF(B50="","A",IF(IFERROR(VLOOKUP(B50,$I$9:$J$22,2,FALSE)&amp;"","")="",UPPER(LEFT(B50,3)),IFERROR(VLOOKUP(B50,$I$9:$J$22,2,FALSE)&amp;"","")))&amp;"-"&amp;RIGHT("0"&amp;IF(B50="",COUNTIFS($B$9:B50,"",$C$9:C50,"&lt;&gt;"),COUNTIFS($B$9:B50,B50,$C$9:C50,"&lt;&gt;")),2))</f>
      </c>
      <c r="B50" s="12"/>
      <c r="C50" s="12"/>
      <c r="D50" s="13"/>
      <c r="E50" s="12"/>
      <c r="F50" s="12"/>
      <c r="G50" s="14"/>
    </row>
    <row r="51" ht="26" customHeight="1" spans="1:7" x14ac:dyDescent="0.25">
      <c r="A51" s="11">
        <f>IF(C51="","",IF(B51="","A",IF(IFERROR(VLOOKUP(B51,$I$9:$J$22,2,FALSE)&amp;"","")="",UPPER(LEFT(B51,3)),IFERROR(VLOOKUP(B51,$I$9:$J$22,2,FALSE)&amp;"","")))&amp;"-"&amp;RIGHT("0"&amp;IF(B51="",COUNTIFS($B$9:B51,"",$C$9:C51,"&lt;&gt;"),COUNTIFS($B$9:B51,B51,$C$9:C51,"&lt;&gt;")),2))</f>
      </c>
      <c r="B51" s="12"/>
      <c r="C51" s="12"/>
      <c r="D51" s="13"/>
      <c r="E51" s="12"/>
      <c r="F51" s="12"/>
      <c r="G51" s="14"/>
    </row>
    <row r="52" ht="26" customHeight="1" spans="1:7" x14ac:dyDescent="0.25">
      <c r="A52" s="11">
        <f>IF(C52="","",IF(B52="","A",IF(IFERROR(VLOOKUP(B52,$I$9:$J$22,2,FALSE)&amp;"","")="",UPPER(LEFT(B52,3)),IFERROR(VLOOKUP(B52,$I$9:$J$22,2,FALSE)&amp;"","")))&amp;"-"&amp;RIGHT("0"&amp;IF(B52="",COUNTIFS($B$9:B52,"",$C$9:C52,"&lt;&gt;"),COUNTIFS($B$9:B52,B52,$C$9:C52,"&lt;&gt;")),2))</f>
      </c>
      <c r="B52" s="12"/>
      <c r="C52" s="12"/>
      <c r="D52" s="13"/>
      <c r="E52" s="12"/>
      <c r="F52" s="12"/>
      <c r="G52" s="14"/>
    </row>
    <row r="53" ht="26" customHeight="1" spans="1:7" x14ac:dyDescent="0.25">
      <c r="A53" s="11">
        <f>IF(C53="","",IF(B53="","A",IF(IFERROR(VLOOKUP(B53,$I$9:$J$22,2,FALSE)&amp;"","")="",UPPER(LEFT(B53,3)),IFERROR(VLOOKUP(B53,$I$9:$J$22,2,FALSE)&amp;"","")))&amp;"-"&amp;RIGHT("0"&amp;IF(B53="",COUNTIFS($B$9:B53,"",$C$9:C53,"&lt;&gt;"),COUNTIFS($B$9:B53,B53,$C$9:C53,"&lt;&gt;")),2))</f>
      </c>
      <c r="B53" s="12"/>
      <c r="C53" s="12"/>
      <c r="D53" s="13"/>
      <c r="E53" s="12"/>
      <c r="F53" s="12"/>
      <c r="G53" s="14"/>
    </row>
    <row r="54" ht="26" customHeight="1" spans="1:7" x14ac:dyDescent="0.25">
      <c r="A54" s="11">
        <f>IF(C54="","",IF(B54="","A",IF(IFERROR(VLOOKUP(B54,$I$9:$J$22,2,FALSE)&amp;"","")="",UPPER(LEFT(B54,3)),IFERROR(VLOOKUP(B54,$I$9:$J$22,2,FALSE)&amp;"","")))&amp;"-"&amp;RIGHT("0"&amp;IF(B54="",COUNTIFS($B$9:B54,"",$C$9:C54,"&lt;&gt;"),COUNTIFS($B$9:B54,B54,$C$9:C54,"&lt;&gt;")),2))</f>
      </c>
      <c r="B54" s="12"/>
      <c r="C54" s="12"/>
      <c r="D54" s="13"/>
      <c r="E54" s="12"/>
      <c r="F54" s="12"/>
      <c r="G54" s="14"/>
    </row>
    <row r="55" ht="26" customHeight="1" spans="1:7" x14ac:dyDescent="0.25">
      <c r="A55" s="11">
        <f>IF(C55="","",IF(B55="","A",IF(IFERROR(VLOOKUP(B55,$I$9:$J$22,2,FALSE)&amp;"","")="",UPPER(LEFT(B55,3)),IFERROR(VLOOKUP(B55,$I$9:$J$22,2,FALSE)&amp;"","")))&amp;"-"&amp;RIGHT("0"&amp;IF(B55="",COUNTIFS($B$9:B55,"",$C$9:C55,"&lt;&gt;"),COUNTIFS($B$9:B55,B55,$C$9:C55,"&lt;&gt;")),2))</f>
      </c>
      <c r="B55" s="12"/>
      <c r="C55" s="12"/>
      <c r="D55" s="13"/>
      <c r="E55" s="12"/>
      <c r="F55" s="12"/>
      <c r="G55" s="14"/>
    </row>
    <row r="56" ht="26" customHeight="1" spans="1:7" x14ac:dyDescent="0.25">
      <c r="A56" s="11">
        <f>IF(C56="","",IF(B56="","A",IF(IFERROR(VLOOKUP(B56,$I$9:$J$22,2,FALSE)&amp;"","")="",UPPER(LEFT(B56,3)),IFERROR(VLOOKUP(B56,$I$9:$J$22,2,FALSE)&amp;"","")))&amp;"-"&amp;RIGHT("0"&amp;IF(B56="",COUNTIFS($B$9:B56,"",$C$9:C56,"&lt;&gt;"),COUNTIFS($B$9:B56,B56,$C$9:C56,"&lt;&gt;")),2))</f>
      </c>
      <c r="B56" s="12"/>
      <c r="C56" s="12"/>
      <c r="D56" s="13"/>
      <c r="E56" s="12"/>
      <c r="F56" s="12"/>
      <c r="G56" s="14"/>
    </row>
    <row r="57" ht="26" customHeight="1" spans="1:7" x14ac:dyDescent="0.25">
      <c r="A57" s="11">
        <f>IF(C57="","",IF(B57="","A",IF(IFERROR(VLOOKUP(B57,$I$9:$J$22,2,FALSE)&amp;"","")="",UPPER(LEFT(B57,3)),IFERROR(VLOOKUP(B57,$I$9:$J$22,2,FALSE)&amp;"","")))&amp;"-"&amp;RIGHT("0"&amp;IF(B57="",COUNTIFS($B$9:B57,"",$C$9:C57,"&lt;&gt;"),COUNTIFS($B$9:B57,B57,$C$9:C57,"&lt;&gt;")),2))</f>
      </c>
      <c r="B57" s="12"/>
      <c r="C57" s="12"/>
      <c r="D57" s="13"/>
      <c r="E57" s="12"/>
      <c r="F57" s="12"/>
      <c r="G57" s="14"/>
    </row>
    <row r="58" ht="26" customHeight="1" spans="1:7" x14ac:dyDescent="0.25">
      <c r="A58" s="11">
        <f>IF(C58="","",IF(B58="","A",IF(IFERROR(VLOOKUP(B58,$I$9:$J$22,2,FALSE)&amp;"","")="",UPPER(LEFT(B58,3)),IFERROR(VLOOKUP(B58,$I$9:$J$22,2,FALSE)&amp;"","")))&amp;"-"&amp;RIGHT("0"&amp;IF(B58="",COUNTIFS($B$9:B58,"",$C$9:C58,"&lt;&gt;"),COUNTIFS($B$9:B58,B58,$C$9:C58,"&lt;&gt;")),2))</f>
      </c>
      <c r="B58" s="12"/>
      <c r="C58" s="12"/>
      <c r="D58" s="13"/>
      <c r="E58" s="12"/>
      <c r="F58" s="12"/>
      <c r="G58" s="14"/>
    </row>
    <row r="59" ht="26" customHeight="1" spans="1:7" x14ac:dyDescent="0.25">
      <c r="A59" s="11">
        <f>IF(C59="","",IF(B59="","A",IF(IFERROR(VLOOKUP(B59,$I$9:$J$22,2,FALSE)&amp;"","")="",UPPER(LEFT(B59,3)),IFERROR(VLOOKUP(B59,$I$9:$J$22,2,FALSE)&amp;"","")))&amp;"-"&amp;RIGHT("0"&amp;IF(B59="",COUNTIFS($B$9:B59,"",$C$9:C59,"&lt;&gt;"),COUNTIFS($B$9:B59,B59,$C$9:C59,"&lt;&gt;")),2))</f>
      </c>
      <c r="B59" s="12"/>
      <c r="C59" s="12"/>
      <c r="D59" s="13"/>
      <c r="E59" s="12"/>
      <c r="F59" s="12"/>
      <c r="G59" s="14"/>
    </row>
    <row r="60" ht="26" customHeight="1" spans="1:7" x14ac:dyDescent="0.25">
      <c r="A60" s="11">
        <f>IF(C60="","",IF(B60="","A",IF(IFERROR(VLOOKUP(B60,$I$9:$J$22,2,FALSE)&amp;"","")="",UPPER(LEFT(B60,3)),IFERROR(VLOOKUP(B60,$I$9:$J$22,2,FALSE)&amp;"","")))&amp;"-"&amp;RIGHT("0"&amp;IF(B60="",COUNTIFS($B$9:B60,"",$C$9:C60,"&lt;&gt;"),COUNTIFS($B$9:B60,B60,$C$9:C60,"&lt;&gt;")),2))</f>
      </c>
      <c r="B60" s="12"/>
      <c r="C60" s="12"/>
      <c r="D60" s="13"/>
      <c r="E60" s="12"/>
      <c r="F60" s="12"/>
      <c r="G60" s="14"/>
    </row>
    <row r="61" ht="26" customHeight="1" spans="1:7" x14ac:dyDescent="0.25">
      <c r="A61" s="11">
        <f>IF(C61="","",IF(B61="","A",IF(IFERROR(VLOOKUP(B61,$I$9:$J$22,2,FALSE)&amp;"","")="",UPPER(LEFT(B61,3)),IFERROR(VLOOKUP(B61,$I$9:$J$22,2,FALSE)&amp;"","")))&amp;"-"&amp;RIGHT("0"&amp;IF(B61="",COUNTIFS($B$9:B61,"",$C$9:C61,"&lt;&gt;"),COUNTIFS($B$9:B61,B61,$C$9:C61,"&lt;&gt;")),2))</f>
      </c>
      <c r="B61" s="12"/>
      <c r="C61" s="12"/>
      <c r="D61" s="13"/>
      <c r="E61" s="12"/>
      <c r="F61" s="12"/>
      <c r="G61" s="14"/>
    </row>
    <row r="62" ht="26" customHeight="1" spans="1:7" x14ac:dyDescent="0.25">
      <c r="A62" s="11">
        <f>IF(C62="","",IF(B62="","A",IF(IFERROR(VLOOKUP(B62,$I$9:$J$22,2,FALSE)&amp;"","")="",UPPER(LEFT(B62,3)),IFERROR(VLOOKUP(B62,$I$9:$J$22,2,FALSE)&amp;"","")))&amp;"-"&amp;RIGHT("0"&amp;IF(B62="",COUNTIFS($B$9:B62,"",$C$9:C62,"&lt;&gt;"),COUNTIFS($B$9:B62,B62,$C$9:C62,"&lt;&gt;")),2))</f>
      </c>
      <c r="B62" s="12"/>
      <c r="C62" s="12"/>
      <c r="D62" s="13"/>
      <c r="E62" s="12"/>
      <c r="F62" s="12"/>
      <c r="G62" s="14"/>
    </row>
    <row r="63" ht="26" customHeight="1" spans="1:7" x14ac:dyDescent="0.25">
      <c r="A63" s="11">
        <f>IF(C63="","",IF(B63="","A",IF(IFERROR(VLOOKUP(B63,$I$9:$J$22,2,FALSE)&amp;"","")="",UPPER(LEFT(B63,3)),IFERROR(VLOOKUP(B63,$I$9:$J$22,2,FALSE)&amp;"","")))&amp;"-"&amp;RIGHT("0"&amp;IF(B63="",COUNTIFS($B$9:B63,"",$C$9:C63,"&lt;&gt;"),COUNTIFS($B$9:B63,B63,$C$9:C63,"&lt;&gt;")),2))</f>
      </c>
      <c r="B63" s="12"/>
      <c r="C63" s="12"/>
      <c r="D63" s="13"/>
      <c r="E63" s="12"/>
      <c r="F63" s="12"/>
      <c r="G63" s="14"/>
    </row>
    <row r="64" ht="26" customHeight="1" spans="1:7" x14ac:dyDescent="0.25">
      <c r="A64" s="11">
        <f>IF(C64="","",IF(B64="","A",IF(IFERROR(VLOOKUP(B64,$I$9:$J$22,2,FALSE)&amp;"","")="",UPPER(LEFT(B64,3)),IFERROR(VLOOKUP(B64,$I$9:$J$22,2,FALSE)&amp;"","")))&amp;"-"&amp;RIGHT("0"&amp;IF(B64="",COUNTIFS($B$9:B64,"",$C$9:C64,"&lt;&gt;"),COUNTIFS($B$9:B64,B64,$C$9:C64,"&lt;&gt;")),2))</f>
      </c>
      <c r="B64" s="12"/>
      <c r="C64" s="12"/>
      <c r="D64" s="13"/>
      <c r="E64" s="12"/>
      <c r="F64" s="12"/>
      <c r="G64" s="14"/>
    </row>
    <row r="65" ht="26" customHeight="1" spans="1:7" x14ac:dyDescent="0.25">
      <c r="A65" s="11">
        <f>IF(C65="","",IF(B65="","A",IF(IFERROR(VLOOKUP(B65,$I$9:$J$22,2,FALSE)&amp;"","")="",UPPER(LEFT(B65,3)),IFERROR(VLOOKUP(B65,$I$9:$J$22,2,FALSE)&amp;"","")))&amp;"-"&amp;RIGHT("0"&amp;IF(B65="",COUNTIFS($B$9:B65,"",$C$9:C65,"&lt;&gt;"),COUNTIFS($B$9:B65,B65,$C$9:C65,"&lt;&gt;")),2))</f>
      </c>
      <c r="B65" s="12"/>
      <c r="C65" s="12"/>
      <c r="D65" s="13"/>
      <c r="E65" s="12"/>
      <c r="F65" s="12"/>
      <c r="G65" s="14"/>
    </row>
    <row r="66" ht="26" customHeight="1" spans="1:7" x14ac:dyDescent="0.25">
      <c r="A66" s="11">
        <f>IF(C66="","",IF(B66="","A",IF(IFERROR(VLOOKUP(B66,$I$9:$J$22,2,FALSE)&amp;"","")="",UPPER(LEFT(B66,3)),IFERROR(VLOOKUP(B66,$I$9:$J$22,2,FALSE)&amp;"","")))&amp;"-"&amp;RIGHT("0"&amp;IF(B66="",COUNTIFS($B$9:B66,"",$C$9:C66,"&lt;&gt;"),COUNTIFS($B$9:B66,B66,$C$9:C66,"&lt;&gt;")),2))</f>
      </c>
      <c r="B66" s="12"/>
      <c r="C66" s="12"/>
      <c r="D66" s="13"/>
      <c r="E66" s="12"/>
      <c r="F66" s="12"/>
      <c r="G66" s="14"/>
    </row>
    <row r="67" ht="26" customHeight="1" spans="1:7" x14ac:dyDescent="0.25">
      <c r="A67" s="11">
        <f>IF(C67="","",IF(B67="","A",IF(IFERROR(VLOOKUP(B67,$I$9:$J$22,2,FALSE)&amp;"","")="",UPPER(LEFT(B67,3)),IFERROR(VLOOKUP(B67,$I$9:$J$22,2,FALSE)&amp;"","")))&amp;"-"&amp;RIGHT("0"&amp;IF(B67="",COUNTIFS($B$9:B67,"",$C$9:C67,"&lt;&gt;"),COUNTIFS($B$9:B67,B67,$C$9:C67,"&lt;&gt;")),2))</f>
      </c>
      <c r="B67" s="12"/>
      <c r="C67" s="12"/>
      <c r="D67" s="13"/>
      <c r="E67" s="12"/>
      <c r="F67" s="12"/>
      <c r="G67" s="14"/>
    </row>
    <row r="68" ht="26" customHeight="1" spans="1:7" x14ac:dyDescent="0.25">
      <c r="A68" s="11">
        <f>IF(C68="","",IF(B68="","A",IF(IFERROR(VLOOKUP(B68,$I$9:$J$22,2,FALSE)&amp;"","")="",UPPER(LEFT(B68,3)),IFERROR(VLOOKUP(B68,$I$9:$J$22,2,FALSE)&amp;"","")))&amp;"-"&amp;RIGHT("0"&amp;IF(B68="",COUNTIFS($B$9:B68,"",$C$9:C68,"&lt;&gt;"),COUNTIFS($B$9:B68,B68,$C$9:C68,"&lt;&gt;")),2))</f>
      </c>
      <c r="B68" s="12"/>
      <c r="C68" s="12"/>
      <c r="D68" s="13"/>
      <c r="E68" s="12"/>
      <c r="F68" s="12"/>
      <c r="G68" s="14"/>
    </row>
    <row r="69" ht="26" customHeight="1" spans="1:7" x14ac:dyDescent="0.25">
      <c r="A69" s="11">
        <f>IF(C69="","",IF(B69="","A",IF(IFERROR(VLOOKUP(B69,$I$9:$J$22,2,FALSE)&amp;"","")="",UPPER(LEFT(B69,3)),IFERROR(VLOOKUP(B69,$I$9:$J$22,2,FALSE)&amp;"","")))&amp;"-"&amp;RIGHT("0"&amp;IF(B69="",COUNTIFS($B$9:B69,"",$C$9:C69,"&lt;&gt;"),COUNTIFS($B$9:B69,B69,$C$9:C69,"&lt;&gt;")),2))</f>
      </c>
      <c r="B69" s="12"/>
      <c r="C69" s="12"/>
      <c r="D69" s="13"/>
      <c r="E69" s="12"/>
      <c r="F69" s="12"/>
      <c r="G69" s="14"/>
    </row>
    <row r="70" ht="26" customHeight="1" spans="1:7" x14ac:dyDescent="0.25">
      <c r="A70" s="11">
        <f>IF(C70="","",IF(B70="","A",IF(IFERROR(VLOOKUP(B70,$I$9:$J$22,2,FALSE)&amp;"","")="",UPPER(LEFT(B70,3)),IFERROR(VLOOKUP(B70,$I$9:$J$22,2,FALSE)&amp;"","")))&amp;"-"&amp;RIGHT("0"&amp;IF(B70="",COUNTIFS($B$9:B70,"",$C$9:C70,"&lt;&gt;"),COUNTIFS($B$9:B70,B70,$C$9:C70,"&lt;&gt;")),2))</f>
      </c>
      <c r="B70" s="12"/>
      <c r="C70" s="12"/>
      <c r="D70" s="13"/>
      <c r="E70" s="12"/>
      <c r="F70" s="12"/>
      <c r="G70" s="14"/>
    </row>
    <row r="71" ht="26" customHeight="1" spans="1:7" x14ac:dyDescent="0.25">
      <c r="A71" s="11">
        <f>IF(C71="","",IF(B71="","A",IF(IFERROR(VLOOKUP(B71,$I$9:$J$22,2,FALSE)&amp;"","")="",UPPER(LEFT(B71,3)),IFERROR(VLOOKUP(B71,$I$9:$J$22,2,FALSE)&amp;"","")))&amp;"-"&amp;RIGHT("0"&amp;IF(B71="",COUNTIFS($B$9:B71,"",$C$9:C71,"&lt;&gt;"),COUNTIFS($B$9:B71,B71,$C$9:C71,"&lt;&gt;")),2))</f>
      </c>
      <c r="B71" s="12"/>
      <c r="C71" s="12"/>
      <c r="D71" s="13"/>
      <c r="E71" s="12"/>
      <c r="F71" s="12"/>
      <c r="G71" s="14"/>
    </row>
    <row r="72" ht="26" customHeight="1" spans="1:7" x14ac:dyDescent="0.25">
      <c r="A72" s="11">
        <f>IF(C72="","",IF(B72="","A",IF(IFERROR(VLOOKUP(B72,$I$9:$J$22,2,FALSE)&amp;"","")="",UPPER(LEFT(B72,3)),IFERROR(VLOOKUP(B72,$I$9:$J$22,2,FALSE)&amp;"","")))&amp;"-"&amp;RIGHT("0"&amp;IF(B72="",COUNTIFS($B$9:B72,"",$C$9:C72,"&lt;&gt;"),COUNTIFS($B$9:B72,B72,$C$9:C72,"&lt;&gt;")),2))</f>
      </c>
      <c r="B72" s="12"/>
      <c r="C72" s="12"/>
      <c r="D72" s="13"/>
      <c r="E72" s="12"/>
      <c r="F72" s="12"/>
      <c r="G72" s="14"/>
    </row>
    <row r="73" ht="26" customHeight="1" spans="1:7" x14ac:dyDescent="0.25">
      <c r="A73" s="11">
        <f>IF(C73="","",IF(B73="","A",IF(IFERROR(VLOOKUP(B73,$I$9:$J$22,2,FALSE)&amp;"","")="",UPPER(LEFT(B73,3)),IFERROR(VLOOKUP(B73,$I$9:$J$22,2,FALSE)&amp;"","")))&amp;"-"&amp;RIGHT("0"&amp;IF(B73="",COUNTIFS($B$9:B73,"",$C$9:C73,"&lt;&gt;"),COUNTIFS($B$9:B73,B73,$C$9:C73,"&lt;&gt;")),2))</f>
      </c>
      <c r="B73" s="12"/>
      <c r="C73" s="12"/>
      <c r="D73" s="13"/>
      <c r="E73" s="12"/>
      <c r="F73" s="12"/>
      <c r="G73" s="14"/>
    </row>
    <row r="74" ht="26" customHeight="1" spans="1:7" x14ac:dyDescent="0.25">
      <c r="A74" s="11">
        <f>IF(C74="","",IF(B74="","A",IF(IFERROR(VLOOKUP(B74,$I$9:$J$22,2,FALSE)&amp;"","")="",UPPER(LEFT(B74,3)),IFERROR(VLOOKUP(B74,$I$9:$J$22,2,FALSE)&amp;"","")))&amp;"-"&amp;RIGHT("0"&amp;IF(B74="",COUNTIFS($B$9:B74,"",$C$9:C74,"&lt;&gt;"),COUNTIFS($B$9:B74,B74,$C$9:C74,"&lt;&gt;")),2))</f>
      </c>
      <c r="B74" s="12"/>
      <c r="C74" s="12"/>
      <c r="D74" s="13"/>
      <c r="E74" s="12"/>
      <c r="F74" s="12"/>
      <c r="G74" s="14"/>
    </row>
    <row r="75" ht="26" customHeight="1" spans="1:7" x14ac:dyDescent="0.25">
      <c r="A75" s="11">
        <f>IF(C75="","",IF(B75="","A",IF(IFERROR(VLOOKUP(B75,$I$9:$J$22,2,FALSE)&amp;"","")="",UPPER(LEFT(B75,3)),IFERROR(VLOOKUP(B75,$I$9:$J$22,2,FALSE)&amp;"","")))&amp;"-"&amp;RIGHT("0"&amp;IF(B75="",COUNTIFS($B$9:B75,"",$C$9:C75,"&lt;&gt;"),COUNTIFS($B$9:B75,B75,$C$9:C75,"&lt;&gt;")),2))</f>
      </c>
      <c r="B75" s="12"/>
      <c r="C75" s="12"/>
      <c r="D75" s="13"/>
      <c r="E75" s="12"/>
      <c r="F75" s="12"/>
      <c r="G75" s="14"/>
    </row>
    <row r="76" ht="26" customHeight="1" spans="1:7" x14ac:dyDescent="0.25">
      <c r="A76" s="11">
        <f>IF(C76="","",IF(B76="","A",IF(IFERROR(VLOOKUP(B76,$I$9:$J$22,2,FALSE)&amp;"","")="",UPPER(LEFT(B76,3)),IFERROR(VLOOKUP(B76,$I$9:$J$22,2,FALSE)&amp;"","")))&amp;"-"&amp;RIGHT("0"&amp;IF(B76="",COUNTIFS($B$9:B76,"",$C$9:C76,"&lt;&gt;"),COUNTIFS($B$9:B76,B76,$C$9:C76,"&lt;&gt;")),2))</f>
      </c>
      <c r="B76" s="12"/>
      <c r="C76" s="12"/>
      <c r="D76" s="13"/>
      <c r="E76" s="12"/>
      <c r="F76" s="12"/>
      <c r="G76" s="14"/>
    </row>
    <row r="77" ht="26" customHeight="1" spans="1:7" x14ac:dyDescent="0.25">
      <c r="A77" s="11">
        <f>IF(C77="","",IF(B77="","A",IF(IFERROR(VLOOKUP(B77,$I$9:$J$22,2,FALSE)&amp;"","")="",UPPER(LEFT(B77,3)),IFERROR(VLOOKUP(B77,$I$9:$J$22,2,FALSE)&amp;"","")))&amp;"-"&amp;RIGHT("0"&amp;IF(B77="",COUNTIFS($B$9:B77,"",$C$9:C77,"&lt;&gt;"),COUNTIFS($B$9:B77,B77,$C$9:C77,"&lt;&gt;")),2))</f>
      </c>
      <c r="B77" s="12"/>
      <c r="C77" s="12"/>
      <c r="D77" s="13"/>
      <c r="E77" s="12"/>
      <c r="F77" s="12"/>
      <c r="G77" s="14"/>
    </row>
    <row r="78" ht="26" customHeight="1" spans="1:7" x14ac:dyDescent="0.25">
      <c r="A78" s="11">
        <f>IF(C78="","",IF(B78="","A",IF(IFERROR(VLOOKUP(B78,$I$9:$J$22,2,FALSE)&amp;"","")="",UPPER(LEFT(B78,3)),IFERROR(VLOOKUP(B78,$I$9:$J$22,2,FALSE)&amp;"","")))&amp;"-"&amp;RIGHT("0"&amp;IF(B78="",COUNTIFS($B$9:B78,"",$C$9:C78,"&lt;&gt;"),COUNTIFS($B$9:B78,B78,$C$9:C78,"&lt;&gt;")),2))</f>
      </c>
      <c r="B78" s="12"/>
      <c r="C78" s="12"/>
      <c r="D78" s="13"/>
      <c r="E78" s="12"/>
      <c r="F78" s="12"/>
      <c r="G78" s="14"/>
    </row>
    <row r="79" ht="26" customHeight="1" spans="1:7" x14ac:dyDescent="0.25">
      <c r="A79" s="11">
        <f>IF(C79="","",IF(B79="","A",IF(IFERROR(VLOOKUP(B79,$I$9:$J$22,2,FALSE)&amp;"","")="",UPPER(LEFT(B79,3)),IFERROR(VLOOKUP(B79,$I$9:$J$22,2,FALSE)&amp;"","")))&amp;"-"&amp;RIGHT("0"&amp;IF(B79="",COUNTIFS($B$9:B79,"",$C$9:C79,"&lt;&gt;"),COUNTIFS($B$9:B79,B79,$C$9:C79,"&lt;&gt;")),2))</f>
      </c>
      <c r="B79" s="12"/>
      <c r="C79" s="12"/>
      <c r="D79" s="13"/>
      <c r="E79" s="12"/>
      <c r="F79" s="12"/>
      <c r="G79" s="14"/>
    </row>
    <row r="80" ht="26" customHeight="1" spans="1:7" x14ac:dyDescent="0.25">
      <c r="A80" s="11">
        <f>IF(C80="","",IF(B80="","A",IF(IFERROR(VLOOKUP(B80,$I$9:$J$22,2,FALSE)&amp;"","")="",UPPER(LEFT(B80,3)),IFERROR(VLOOKUP(B80,$I$9:$J$22,2,FALSE)&amp;"","")))&amp;"-"&amp;RIGHT("0"&amp;IF(B80="",COUNTIFS($B$9:B80,"",$C$9:C80,"&lt;&gt;"),COUNTIFS($B$9:B80,B80,$C$9:C80,"&lt;&gt;")),2))</f>
      </c>
      <c r="B80" s="12"/>
      <c r="C80" s="12"/>
      <c r="D80" s="13"/>
      <c r="E80" s="12"/>
      <c r="F80" s="12"/>
      <c r="G80" s="14"/>
    </row>
    <row r="81" ht="26" customHeight="1" spans="1:7" x14ac:dyDescent="0.25">
      <c r="A81" s="11">
        <f>IF(C81="","",IF(B81="","A",IF(IFERROR(VLOOKUP(B81,$I$9:$J$22,2,FALSE)&amp;"","")="",UPPER(LEFT(B81,3)),IFERROR(VLOOKUP(B81,$I$9:$J$22,2,FALSE)&amp;"","")))&amp;"-"&amp;RIGHT("0"&amp;IF(B81="",COUNTIFS($B$9:B81,"",$C$9:C81,"&lt;&gt;"),COUNTIFS($B$9:B81,B81,$C$9:C81,"&lt;&gt;")),2))</f>
      </c>
      <c r="B81" s="12"/>
      <c r="C81" s="12"/>
      <c r="D81" s="13"/>
      <c r="E81" s="12"/>
      <c r="F81" s="12"/>
      <c r="G81" s="14"/>
    </row>
    <row r="82" ht="26" customHeight="1" spans="1:7" x14ac:dyDescent="0.25">
      <c r="A82" s="11">
        <f>IF(C82="","",IF(B82="","A",IF(IFERROR(VLOOKUP(B82,$I$9:$J$22,2,FALSE)&amp;"","")="",UPPER(LEFT(B82,3)),IFERROR(VLOOKUP(B82,$I$9:$J$22,2,FALSE)&amp;"","")))&amp;"-"&amp;RIGHT("0"&amp;IF(B82="",COUNTIFS($B$9:B82,"",$C$9:C82,"&lt;&gt;"),COUNTIFS($B$9:B82,B82,$C$9:C82,"&lt;&gt;")),2))</f>
      </c>
      <c r="B82" s="12"/>
      <c r="C82" s="12"/>
      <c r="D82" s="13"/>
      <c r="E82" s="12"/>
      <c r="F82" s="12"/>
      <c r="G82" s="14"/>
    </row>
    <row r="83" ht="26" customHeight="1" spans="1:7" x14ac:dyDescent="0.25">
      <c r="A83" s="11">
        <f>IF(C83="","",IF(B83="","A",IF(IFERROR(VLOOKUP(B83,$I$9:$J$22,2,FALSE)&amp;"","")="",UPPER(LEFT(B83,3)),IFERROR(VLOOKUP(B83,$I$9:$J$22,2,FALSE)&amp;"","")))&amp;"-"&amp;RIGHT("0"&amp;IF(B83="",COUNTIFS($B$9:B83,"",$C$9:C83,"&lt;&gt;"),COUNTIFS($B$9:B83,B83,$C$9:C83,"&lt;&gt;")),2))</f>
      </c>
      <c r="B83" s="12"/>
      <c r="C83" s="12"/>
      <c r="D83" s="13"/>
      <c r="E83" s="12"/>
      <c r="F83" s="12"/>
      <c r="G83" s="14"/>
    </row>
    <row r="84" ht="26" customHeight="1" spans="1:7" x14ac:dyDescent="0.25">
      <c r="A84" s="11">
        <f>IF(C84="","",IF(B84="","A",IF(IFERROR(VLOOKUP(B84,$I$9:$J$22,2,FALSE)&amp;"","")="",UPPER(LEFT(B84,3)),IFERROR(VLOOKUP(B84,$I$9:$J$22,2,FALSE)&amp;"","")))&amp;"-"&amp;RIGHT("0"&amp;IF(B84="",COUNTIFS($B$9:B84,"",$C$9:C84,"&lt;&gt;"),COUNTIFS($B$9:B84,B84,$C$9:C84,"&lt;&gt;")),2))</f>
      </c>
      <c r="B84" s="12"/>
      <c r="C84" s="12"/>
      <c r="D84" s="13"/>
      <c r="E84" s="12"/>
      <c r="F84" s="12"/>
      <c r="G84" s="14"/>
    </row>
    <row r="85" ht="26" customHeight="1" spans="1:7" x14ac:dyDescent="0.25">
      <c r="A85" s="11">
        <f>IF(C85="","",IF(B85="","A",IF(IFERROR(VLOOKUP(B85,$I$9:$J$22,2,FALSE)&amp;"","")="",UPPER(LEFT(B85,3)),IFERROR(VLOOKUP(B85,$I$9:$J$22,2,FALSE)&amp;"","")))&amp;"-"&amp;RIGHT("0"&amp;IF(B85="",COUNTIFS($B$9:B85,"",$C$9:C85,"&lt;&gt;"),COUNTIFS($B$9:B85,B85,$C$9:C85,"&lt;&gt;")),2))</f>
      </c>
      <c r="B85" s="12"/>
      <c r="C85" s="12"/>
      <c r="D85" s="13"/>
      <c r="E85" s="12"/>
      <c r="F85" s="12"/>
      <c r="G85" s="14"/>
    </row>
    <row r="86" ht="26" customHeight="1" spans="1:7" x14ac:dyDescent="0.25">
      <c r="A86" s="11">
        <f>IF(C86="","",IF(B86="","A",IF(IFERROR(VLOOKUP(B86,$I$9:$J$22,2,FALSE)&amp;"","")="",UPPER(LEFT(B86,3)),IFERROR(VLOOKUP(B86,$I$9:$J$22,2,FALSE)&amp;"","")))&amp;"-"&amp;RIGHT("0"&amp;IF(B86="",COUNTIFS($B$9:B86,"",$C$9:C86,"&lt;&gt;"),COUNTIFS($B$9:B86,B86,$C$9:C86,"&lt;&gt;")),2))</f>
      </c>
      <c r="B86" s="12"/>
      <c r="C86" s="12"/>
      <c r="D86" s="13"/>
      <c r="E86" s="12"/>
      <c r="F86" s="12"/>
      <c r="G86" s="14"/>
    </row>
    <row r="87" ht="26" customHeight="1" spans="1:7" x14ac:dyDescent="0.25">
      <c r="A87" s="11">
        <f>IF(C87="","",IF(B87="","A",IF(IFERROR(VLOOKUP(B87,$I$9:$J$22,2,FALSE)&amp;"","")="",UPPER(LEFT(B87,3)),IFERROR(VLOOKUP(B87,$I$9:$J$22,2,FALSE)&amp;"","")))&amp;"-"&amp;RIGHT("0"&amp;IF(B87="",COUNTIFS($B$9:B87,"",$C$9:C87,"&lt;&gt;"),COUNTIFS($B$9:B87,B87,$C$9:C87,"&lt;&gt;")),2))</f>
      </c>
      <c r="B87" s="12"/>
      <c r="C87" s="12"/>
      <c r="D87" s="13"/>
      <c r="E87" s="12"/>
      <c r="F87" s="12"/>
      <c r="G87" s="14"/>
    </row>
    <row r="88" ht="26" customHeight="1" spans="1:7" x14ac:dyDescent="0.25">
      <c r="A88" s="11">
        <f>IF(C88="","",IF(B88="","A",IF(IFERROR(VLOOKUP(B88,$I$9:$J$22,2,FALSE)&amp;"","")="",UPPER(LEFT(B88,3)),IFERROR(VLOOKUP(B88,$I$9:$J$22,2,FALSE)&amp;"","")))&amp;"-"&amp;RIGHT("0"&amp;IF(B88="",COUNTIFS($B$9:B88,"",$C$9:C88,"&lt;&gt;"),COUNTIFS($B$9:B88,B88,$C$9:C88,"&lt;&gt;")),2))</f>
      </c>
      <c r="B88" s="12"/>
      <c r="C88" s="12"/>
      <c r="D88" s="13"/>
      <c r="E88" s="12"/>
      <c r="F88" s="12"/>
      <c r="G88" s="14"/>
    </row>
  </sheetData>
  <mergeCells count="10">
    <mergeCell ref="A1:G1"/>
    <mergeCell ref="A2:G2"/>
    <mergeCell ref="A3:B3"/>
    <mergeCell ref="C3:D3"/>
    <mergeCell ref="B5:C5"/>
    <mergeCell ref="B6:C6"/>
    <mergeCell ref="I23:J23"/>
    <mergeCell ref="I24:J24"/>
    <mergeCell ref="I25:M25"/>
    <mergeCell ref="I27:N31"/>
  </mergeCells>
  <conditionalFormatting sqref="A9:G88">
    <cfRule type="expression" dxfId="2" priority="1">
      <formula>$G9="gestrichen"</formula>
    </cfRule>
  </conditionalFormatting>
  <conditionalFormatting sqref="D9:D88">
    <cfRule type="expression" dxfId="3" priority="2">
      <formula>D9="Muss"</formula>
    </cfRule>
  </conditionalFormatting>
  <dataValidations count="6">
    <dataValidation type="list" allowBlank="1" sqref="B10:B88">
      <formula1>$I$9:$I$22</formula1>
    </dataValidation>
    <dataValidation type="list" allowBlank="1" sqref="B9:B88">
      <formula1>$I$9:$I$22</formula1>
    </dataValidation>
    <dataValidation type="list" allowBlank="1" showInputMessage="1" prompt="Muss = unverzichtbar, Soll = wichtig, Kann = wünschenswert" sqref="D10:D88">
      <formula1>"Muss,Soll,Kann"</formula1>
    </dataValidation>
    <dataValidation type="list" allowBlank="1" showInputMessage="1" prompt="Muss = unverzichtbar, Soll = wichtig, Kann = wünschenswert" sqref="D9:D88">
      <formula1>"Muss,Soll,Kann"</formula1>
    </dataValidation>
    <dataValidation type="list" allowBlank="1" showInputMessage="1" prompt="Gestrichene Anforderungen zählen nicht mit" sqref="G10:G88">
      <formula1>"offen,abgestimmt,zurückgestellt,gestrichen"</formula1>
    </dataValidation>
    <dataValidation type="list" allowBlank="1" showInputMessage="1" prompt="Gestrichene Anforderungen zählen nicht mit" sqref="G9:G88">
      <formula1>"offen,abgestimmt,zurückgestellt,gestrichen"</formula1>
    </dataValidation>
  </dataValidations>
  <printOptions horizontalCentered="1"/>
  <pageMargins left="0.5" right="0.5" top="0.6" bottom="0.7" header="0.3" footer="0.3"/>
  <pageSetup paperSize="9" orientation="landscape" fitToWidth="1" fitToHeight="0"/>
  <headerFooter>
    <oddFooter>&amp;L&amp;8Kostenlose Vorlage von teamspace · www.teamspace.de/vorlagen/ · Stand Oktober 2026&amp;R&amp;8Seite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F00"/>
    <pageSetUpPr fitToPage="1"/>
  </sheetPr>
  <dimension ref="B1:B25"/>
  <sheetViews>
    <sheetView workbookViewId="0" showGridLines="0"/>
  </sheetViews>
  <sheetFormatPr defaultRowHeight="18" outlineLevelRow="0" outlineLevelCol="0" x14ac:dyDescent="55" customHeight="1"/>
  <cols>
    <col min="1" max="1" width="3" customWidth="1"/>
    <col min="2" max="2" width="100" customWidth="1"/>
  </cols>
  <sheetData>
    <row r="1" ht="30" customHeight="1" spans="2:2" x14ac:dyDescent="0.25">
      <c r="B1" s="21" t="s">
        <v>131</v>
      </c>
    </row>
    <row r="2" ht="30" customHeight="1" spans="2:2" x14ac:dyDescent="0.25">
      <c r="B2" s="22" t="s">
        <v>132</v>
      </c>
    </row>
    <row r="4" ht="20" customHeight="1" spans="2:2" x14ac:dyDescent="0.25">
      <c r="B4" s="23" t="s">
        <v>133</v>
      </c>
    </row>
    <row r="5" ht="16" customHeight="1" spans="2:2" x14ac:dyDescent="0.25">
      <c r="B5" s="22" t="s">
        <v>134</v>
      </c>
    </row>
    <row r="6" ht="29" customHeight="1" spans="2:2" x14ac:dyDescent="0.25">
      <c r="B6" s="22" t="s">
        <v>135</v>
      </c>
    </row>
    <row r="7" ht="29" customHeight="1" spans="2:2" x14ac:dyDescent="0.25">
      <c r="B7" s="22" t="s">
        <v>136</v>
      </c>
    </row>
    <row r="8" ht="29" customHeight="1" spans="2:2" x14ac:dyDescent="0.25">
      <c r="B8" s="22" t="s">
        <v>137</v>
      </c>
    </row>
    <row r="10" ht="20" customHeight="1" spans="2:2" x14ac:dyDescent="0.25">
      <c r="B10" s="23" t="s">
        <v>138</v>
      </c>
    </row>
    <row r="11" ht="29" customHeight="1" spans="2:2" x14ac:dyDescent="0.25">
      <c r="B11" s="22" t="s">
        <v>139</v>
      </c>
    </row>
    <row r="12" ht="16" customHeight="1" spans="2:2" x14ac:dyDescent="0.25">
      <c r="B12" s="22" t="s">
        <v>140</v>
      </c>
    </row>
    <row r="13" ht="43.5" customHeight="1" spans="2:2" x14ac:dyDescent="0.25">
      <c r="B13" s="22" t="s">
        <v>141</v>
      </c>
    </row>
    <row r="15" ht="20" customHeight="1" spans="2:2" x14ac:dyDescent="0.25">
      <c r="B15" s="23" t="s">
        <v>142</v>
      </c>
    </row>
    <row r="16" ht="29" customHeight="1" spans="2:2" x14ac:dyDescent="0.25">
      <c r="B16" s="22" t="s">
        <v>143</v>
      </c>
    </row>
    <row r="17" ht="16" customHeight="1" spans="2:2" x14ac:dyDescent="0.25">
      <c r="B17" s="22" t="s">
        <v>144</v>
      </c>
    </row>
    <row r="18" ht="29" customHeight="1" spans="2:2" x14ac:dyDescent="0.25">
      <c r="B18" s="22" t="s">
        <v>145</v>
      </c>
    </row>
    <row r="20" spans="2:2" x14ac:dyDescent="0.25">
      <c r="B20" s="23" t="s">
        <v>146</v>
      </c>
    </row>
    <row r="21" spans="2:2" x14ac:dyDescent="0.25">
      <c r="B21" s="24" t="s">
        <v>147</v>
      </c>
    </row>
    <row r="22" spans="2:2" x14ac:dyDescent="0.25">
      <c r="B22" s="24" t="s">
        <v>148</v>
      </c>
    </row>
    <row r="23" spans="2:2" x14ac:dyDescent="0.25">
      <c r="B23" s="24" t="s">
        <v>149</v>
      </c>
    </row>
    <row r="25" ht="30" customHeight="1" spans="2:2" x14ac:dyDescent="0.25">
      <c r="B25" s="20" t="s">
        <v>150</v>
      </c>
    </row>
  </sheetData>
  <hyperlinks>
    <hyperlink ref="B21" r:id="rId1"/>
    <hyperlink ref="B22" r:id="rId2"/>
    <hyperlink ref="B23" r:id="rId3"/>
  </hyperlinks>
  <printOptions horizontalCentered="1"/>
  <pageMargins left="0.5" right="0.5" top="0.6" bottom="0.7" header="0.3" footer="0.3"/>
  <pageSetup paperSize="9" orientation="portrait" fitToWidth="1" fitToHeight="0"/>
  <headerFooter>
    <oddFooter>&amp;L&amp;8Kostenlose Vorlage von teamspace · www.teamspace.de/vorlagen/ · Stand Oktober 2026&amp;R&amp;8Seite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Anforderungen</vt:lpstr>
      <vt:lpstr>Beispiel</vt:lpstr>
      <vt:lpstr>Anleitung</vt:lpstr>
    </vt:vector>
  </TitlesOfParts>
  <Company>5 POINT AG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teamspace (5 POINT AG)</dc:creator>
  <dc:title>Lastenheft Anforderungsliste</dc:title>
  <dc:subject>Gliederung mit Ausfüllhinweisen je Kapitel, Anforderungsliste mit IDs und Prioritäten und ein durchgehendes Beispiel.</dc:subject>
  <dc:description>Kostenlose Vorlage von www.teamspace.de, Stand Oktober 2026.</dc:description>
  <cp:keywords>Lastenheft Vorlage, Vorlage, Excel</cp:keywords>
  <cp:category/>
  <cp:lastModifiedBy>teamspace</cp:lastModifiedBy>
  <dcterms:created xsi:type="dcterms:W3CDTF">2026-10-01T00:00:00Z</dcterms:created>
  <dcterms:modified xsi:type="dcterms:W3CDTF">2026-10-01T00:00:00Z</dcterms:modified>
</cp:coreProperties>
</file>